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A - veřejné zakázky SPU\Cesty 2025\Chlum u Volar\Zadávací dokumetace\"/>
    </mc:Choice>
  </mc:AlternateContent>
  <bookViews>
    <workbookView xWindow="0" yWindow="0" windowWidth="0" windowHeight="0"/>
  </bookViews>
  <sheets>
    <sheet name="Rekapitulace stavby" sheetId="1" r:id="rId1"/>
    <sheet name="SO 01 - Rekonstrukce poln..." sheetId="2" r:id="rId2"/>
    <sheet name="SO03 - Kanalizační přípoj..." sheetId="3" r:id="rId3"/>
    <sheet name="SO04 - Rekonstrukce polní..." sheetId="4" r:id="rId4"/>
    <sheet name="SO 900 - Vedlejší rozpočt...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01 - Rekonstrukce poln...'!$C$89:$K$410</definedName>
    <definedName name="_xlnm.Print_Area" localSheetId="1">'SO 01 - Rekonstrukce poln...'!$C$4:$J$39,'SO 01 - Rekonstrukce poln...'!$C$77:$J$410</definedName>
    <definedName name="_xlnm.Print_Titles" localSheetId="1">'SO 01 - Rekonstrukce poln...'!$89:$89</definedName>
    <definedName name="_xlnm._FilterDatabase" localSheetId="2" hidden="1">'SO03 - Kanalizační přípoj...'!$C$83:$K$215</definedName>
    <definedName name="_xlnm.Print_Area" localSheetId="2">'SO03 - Kanalizační přípoj...'!$C$4:$J$39,'SO03 - Kanalizační přípoj...'!$C$71:$J$215</definedName>
    <definedName name="_xlnm.Print_Titles" localSheetId="2">'SO03 - Kanalizační přípoj...'!$83:$83</definedName>
    <definedName name="_xlnm._FilterDatabase" localSheetId="3" hidden="1">'SO04 - Rekonstrukce polní...'!$C$82:$K$97</definedName>
    <definedName name="_xlnm.Print_Area" localSheetId="3">'SO04 - Rekonstrukce polní...'!$C$4:$J$39,'SO04 - Rekonstrukce polní...'!$C$70:$J$97</definedName>
    <definedName name="_xlnm.Print_Titles" localSheetId="3">'SO04 - Rekonstrukce polní...'!$82:$82</definedName>
    <definedName name="_xlnm._FilterDatabase" localSheetId="4" hidden="1">'SO 900 - Vedlejší rozpočt...'!$C$82:$K$104</definedName>
    <definedName name="_xlnm.Print_Area" localSheetId="4">'SO 900 - Vedlejší rozpočt...'!$C$4:$J$39,'SO 900 - Vedlejší rozpočt...'!$C$70:$J$104</definedName>
    <definedName name="_xlnm.Print_Titles" localSheetId="4">'SO 900 - Vedlejší rozpočt...'!$82:$82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73"/>
  <c i="4" r="J37"/>
  <c r="J36"/>
  <c i="1" r="AY57"/>
  <c i="4" r="J35"/>
  <c i="1" r="AX57"/>
  <c i="4" r="BI96"/>
  <c r="BH96"/>
  <c r="BG96"/>
  <c r="BF96"/>
  <c r="T96"/>
  <c r="T95"/>
  <c r="R96"/>
  <c r="R95"/>
  <c r="P96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79"/>
  <c r="F79"/>
  <c r="F77"/>
  <c r="E75"/>
  <c r="J54"/>
  <c r="F54"/>
  <c r="F52"/>
  <c r="E50"/>
  <c r="J24"/>
  <c r="E24"/>
  <c r="J55"/>
  <c r="J23"/>
  <c r="J18"/>
  <c r="E18"/>
  <c r="F55"/>
  <c r="J17"/>
  <c r="J12"/>
  <c r="J52"/>
  <c r="E7"/>
  <c r="E73"/>
  <c i="3" r="J37"/>
  <c r="J36"/>
  <c i="1" r="AY56"/>
  <c i="3" r="J35"/>
  <c i="1" r="AX56"/>
  <c i="3" r="BI212"/>
  <c r="BH212"/>
  <c r="BG212"/>
  <c r="BF212"/>
  <c r="T212"/>
  <c r="T211"/>
  <c r="R212"/>
  <c r="R211"/>
  <c r="P212"/>
  <c r="P211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9"/>
  <c r="BH199"/>
  <c r="BG199"/>
  <c r="BF199"/>
  <c r="T199"/>
  <c r="R199"/>
  <c r="P199"/>
  <c r="BI195"/>
  <c r="BH195"/>
  <c r="BG195"/>
  <c r="BF195"/>
  <c r="T195"/>
  <c r="R195"/>
  <c r="P195"/>
  <c r="BI194"/>
  <c r="BH194"/>
  <c r="BG194"/>
  <c r="BF194"/>
  <c r="T194"/>
  <c r="R194"/>
  <c r="P194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1"/>
  <c r="BH181"/>
  <c r="BG181"/>
  <c r="BF181"/>
  <c r="T181"/>
  <c r="R181"/>
  <c r="P181"/>
  <c r="BI180"/>
  <c r="BH180"/>
  <c r="BG180"/>
  <c r="BF180"/>
  <c r="T180"/>
  <c r="R180"/>
  <c r="P180"/>
  <c r="BI176"/>
  <c r="BH176"/>
  <c r="BG176"/>
  <c r="BF176"/>
  <c r="T176"/>
  <c r="R176"/>
  <c r="P176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1"/>
  <c r="BH91"/>
  <c r="BG91"/>
  <c r="BF91"/>
  <c r="T91"/>
  <c r="R91"/>
  <c r="P91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81"/>
  <c r="J17"/>
  <c r="J12"/>
  <c r="J78"/>
  <c r="E7"/>
  <c r="E74"/>
  <c i="2" r="J37"/>
  <c r="J36"/>
  <c i="1" r="AY55"/>
  <c i="2" r="J35"/>
  <c i="1" r="AX55"/>
  <c i="2" r="BI407"/>
  <c r="BH407"/>
  <c r="BG407"/>
  <c r="BF407"/>
  <c r="T407"/>
  <c r="R407"/>
  <c r="P407"/>
  <c r="BI403"/>
  <c r="BH403"/>
  <c r="BG403"/>
  <c r="BF403"/>
  <c r="T403"/>
  <c r="R403"/>
  <c r="P403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3"/>
  <c r="BH373"/>
  <c r="BG373"/>
  <c r="BF373"/>
  <c r="T373"/>
  <c r="T372"/>
  <c r="R373"/>
  <c r="R372"/>
  <c r="P373"/>
  <c r="P372"/>
  <c r="BI368"/>
  <c r="BH368"/>
  <c r="BG368"/>
  <c r="BF368"/>
  <c r="T368"/>
  <c r="T367"/>
  <c r="R368"/>
  <c r="R367"/>
  <c r="P368"/>
  <c r="P367"/>
  <c r="BI363"/>
  <c r="BH363"/>
  <c r="BG363"/>
  <c r="BF363"/>
  <c r="T363"/>
  <c r="R363"/>
  <c r="P363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32"/>
  <c r="BH332"/>
  <c r="BG332"/>
  <c r="BF332"/>
  <c r="T332"/>
  <c r="R332"/>
  <c r="P332"/>
  <c r="BI328"/>
  <c r="BH328"/>
  <c r="BG328"/>
  <c r="BF328"/>
  <c r="T328"/>
  <c r="R328"/>
  <c r="P328"/>
  <c r="BI322"/>
  <c r="BH322"/>
  <c r="BG322"/>
  <c r="BF322"/>
  <c r="T322"/>
  <c r="R322"/>
  <c r="P322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0"/>
  <c r="BH170"/>
  <c r="BG170"/>
  <c r="BF170"/>
  <c r="T170"/>
  <c r="R170"/>
  <c r="P170"/>
  <c r="BI166"/>
  <c r="BH166"/>
  <c r="BG166"/>
  <c r="BF166"/>
  <c r="T166"/>
  <c r="R166"/>
  <c r="P166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2"/>
  <c r="BH142"/>
  <c r="BG142"/>
  <c r="BF142"/>
  <c r="T142"/>
  <c r="R142"/>
  <c r="P142"/>
  <c r="BI138"/>
  <c r="BH138"/>
  <c r="BG138"/>
  <c r="BF138"/>
  <c r="T138"/>
  <c r="R138"/>
  <c r="P138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87"/>
  <c r="J17"/>
  <c r="J12"/>
  <c r="J52"/>
  <c r="E7"/>
  <c r="E48"/>
  <c i="1" r="L50"/>
  <c r="AM50"/>
  <c r="AM49"/>
  <c r="L49"/>
  <c r="AM47"/>
  <c r="L47"/>
  <c r="L45"/>
  <c r="L44"/>
  <c i="2" r="J345"/>
  <c r="J312"/>
  <c r="BK270"/>
  <c r="J212"/>
  <c r="J184"/>
  <c r="J113"/>
  <c r="J138"/>
  <c r="J121"/>
  <c r="BK403"/>
  <c r="BK394"/>
  <c r="BK361"/>
  <c r="BK353"/>
  <c r="BK349"/>
  <c r="BK316"/>
  <c r="BK286"/>
  <c r="BK251"/>
  <c r="J159"/>
  <c r="J129"/>
  <c r="BK320"/>
  <c r="BK247"/>
  <c r="BK196"/>
  <c r="BK159"/>
  <c r="J328"/>
  <c r="J270"/>
  <c r="J247"/>
  <c r="BK208"/>
  <c r="BK125"/>
  <c i="3" r="J212"/>
  <c r="BK185"/>
  <c r="J153"/>
  <c r="BK146"/>
  <c r="J207"/>
  <c r="BK186"/>
  <c r="J176"/>
  <c r="BK200"/>
  <c r="J185"/>
  <c r="J167"/>
  <c r="BK129"/>
  <c r="J200"/>
  <c r="BK171"/>
  <c r="J158"/>
  <c r="J113"/>
  <c r="BK206"/>
  <c r="BK137"/>
  <c r="BK102"/>
  <c r="J186"/>
  <c i="4" r="BK89"/>
  <c r="J89"/>
  <c i="5" r="J94"/>
  <c r="BK94"/>
  <c r="J93"/>
  <c r="BK98"/>
  <c r="J104"/>
  <c i="2" r="BK378"/>
  <c r="J304"/>
  <c r="J266"/>
  <c r="BK235"/>
  <c r="BK216"/>
  <c r="BK200"/>
  <c r="J125"/>
  <c r="BK93"/>
  <c r="BK109"/>
  <c r="J407"/>
  <c r="BK117"/>
  <c r="J398"/>
  <c r="J363"/>
  <c r="BK350"/>
  <c r="BK341"/>
  <c r="BK300"/>
  <c r="J279"/>
  <c r="BK212"/>
  <c r="J117"/>
  <c r="BK373"/>
  <c r="BK312"/>
  <c r="BK255"/>
  <c r="J188"/>
  <c r="BK332"/>
  <c r="J295"/>
  <c r="J235"/>
  <c r="J200"/>
  <c r="J109"/>
  <c i="3" r="J163"/>
  <c r="BK98"/>
  <c r="J190"/>
  <c r="J142"/>
  <c r="J98"/>
  <c r="J195"/>
  <c r="J171"/>
  <c r="J125"/>
  <c r="J204"/>
  <c r="BK187"/>
  <c r="J137"/>
  <c r="J102"/>
  <c r="J175"/>
  <c r="J106"/>
  <c r="BK87"/>
  <c i="4" r="J93"/>
  <c r="BK87"/>
  <c i="5" r="J92"/>
  <c r="BK92"/>
  <c r="J103"/>
  <c r="J90"/>
  <c i="2" r="J382"/>
  <c r="J333"/>
  <c r="BK283"/>
  <c r="J231"/>
  <c r="BK204"/>
  <c r="J155"/>
  <c r="BK101"/>
  <c r="BK151"/>
  <c r="BK97"/>
  <c r="BK382"/>
  <c r="BK398"/>
  <c r="BK363"/>
  <c r="J350"/>
  <c r="BK333"/>
  <c r="J291"/>
  <c r="J274"/>
  <c r="BK170"/>
  <c r="J105"/>
  <c r="J373"/>
  <c r="BK266"/>
  <c r="J230"/>
  <c r="J341"/>
  <c r="J332"/>
  <c r="BK274"/>
  <c r="BK240"/>
  <c r="J220"/>
  <c r="BK188"/>
  <c r="BK142"/>
  <c r="BK390"/>
  <c r="BK386"/>
  <c r="BK105"/>
  <c r="J394"/>
  <c r="BK357"/>
  <c r="J353"/>
  <c r="BK345"/>
  <c r="J308"/>
  <c r="J240"/>
  <c r="BK192"/>
  <c r="J151"/>
  <c r="J93"/>
  <c r="J337"/>
  <c r="BK279"/>
  <c r="BK226"/>
  <c r="J179"/>
  <c r="BK129"/>
  <c r="BK291"/>
  <c r="BK259"/>
  <c r="J192"/>
  <c i="3" r="BK204"/>
  <c r="J180"/>
  <c r="J149"/>
  <c r="J206"/>
  <c r="J181"/>
  <c r="BK106"/>
  <c r="BK207"/>
  <c r="BK176"/>
  <c r="BK133"/>
  <c r="BK195"/>
  <c r="BK175"/>
  <c r="J146"/>
  <c r="J87"/>
  <c r="BK163"/>
  <c r="BK113"/>
  <c r="BK180"/>
  <c i="4" r="J87"/>
  <c r="BK93"/>
  <c i="5" r="BK103"/>
  <c r="J98"/>
  <c r="BK88"/>
  <c r="J101"/>
  <c i="2" r="J390"/>
  <c r="BK308"/>
  <c r="J255"/>
  <c r="BK138"/>
  <c i="1" r="AS54"/>
  <c i="2" r="J97"/>
  <c r="J368"/>
  <c r="J357"/>
  <c r="J322"/>
  <c r="BK295"/>
  <c r="BK231"/>
  <c r="J196"/>
  <c r="BK155"/>
  <c r="BK407"/>
  <c r="BK322"/>
  <c r="J263"/>
  <c r="BK224"/>
  <c r="J170"/>
  <c r="J300"/>
  <c r="J226"/>
  <c r="J204"/>
  <c r="BK113"/>
  <c i="3" r="BK194"/>
  <c r="BK139"/>
  <c r="J199"/>
  <c r="J129"/>
  <c r="J208"/>
  <c r="J187"/>
  <c r="BK149"/>
  <c r="J117"/>
  <c r="J194"/>
  <c r="BK167"/>
  <c r="J133"/>
  <c r="J91"/>
  <c r="BK181"/>
  <c r="BK125"/>
  <c r="BK91"/>
  <c i="4" r="BK96"/>
  <c r="J91"/>
  <c i="5" r="BK86"/>
  <c r="J95"/>
  <c r="J88"/>
  <c r="BK90"/>
  <c i="2" r="BK337"/>
  <c r="BK328"/>
  <c r="J286"/>
  <c r="J259"/>
  <c r="J224"/>
  <c r="J208"/>
  <c r="BK179"/>
  <c r="BK121"/>
  <c r="J386"/>
  <c r="J403"/>
  <c r="BK368"/>
  <c r="J361"/>
  <c r="J349"/>
  <c r="J320"/>
  <c r="J283"/>
  <c r="BK230"/>
  <c r="BK184"/>
  <c r="J142"/>
  <c r="J378"/>
  <c r="BK304"/>
  <c r="J251"/>
  <c r="J216"/>
  <c r="J166"/>
  <c r="J316"/>
  <c r="BK263"/>
  <c r="BK220"/>
  <c r="BK166"/>
  <c r="J101"/>
  <c i="3" r="BK189"/>
  <c r="BK158"/>
  <c r="BK121"/>
  <c r="BK188"/>
  <c r="J139"/>
  <c r="BK212"/>
  <c r="J189"/>
  <c r="BK142"/>
  <c r="BK208"/>
  <c r="BK190"/>
  <c r="BK153"/>
  <c r="BK117"/>
  <c r="BK199"/>
  <c r="J121"/>
  <c r="J188"/>
  <c i="4" r="BK91"/>
  <c r="J96"/>
  <c i="5" r="BK104"/>
  <c r="BK101"/>
  <c r="BK93"/>
  <c r="BK95"/>
  <c r="J86"/>
  <c i="2" l="1" r="BK92"/>
  <c r="J92"/>
  <c r="J61"/>
  <c r="BK239"/>
  <c r="J239"/>
  <c r="J62"/>
  <c r="BK265"/>
  <c r="J265"/>
  <c r="J63"/>
  <c r="R265"/>
  <c r="T327"/>
  <c r="T326"/>
  <c r="P377"/>
  <c r="P402"/>
  <c r="T239"/>
  <c r="R278"/>
  <c r="R402"/>
  <c i="3" r="P86"/>
  <c r="R162"/>
  <c i="4" r="P86"/>
  <c r="P85"/>
  <c r="P84"/>
  <c r="P83"/>
  <c i="1" r="AU57"/>
  <c i="2" r="P92"/>
  <c r="P239"/>
  <c r="P265"/>
  <c r="T265"/>
  <c r="P327"/>
  <c r="P326"/>
  <c r="BK402"/>
  <c r="J402"/>
  <c r="J70"/>
  <c i="3" r="R86"/>
  <c r="R85"/>
  <c r="R84"/>
  <c r="P162"/>
  <c i="4" r="R86"/>
  <c r="R85"/>
  <c r="R84"/>
  <c r="R83"/>
  <c i="5" r="P85"/>
  <c i="2" r="T92"/>
  <c r="P278"/>
  <c r="R327"/>
  <c r="R326"/>
  <c r="BK377"/>
  <c r="J377"/>
  <c r="J69"/>
  <c r="T402"/>
  <c i="3" r="BK86"/>
  <c r="J86"/>
  <c r="J61"/>
  <c r="T162"/>
  <c i="5" r="R85"/>
  <c i="2" r="R239"/>
  <c r="T278"/>
  <c r="T377"/>
  <c i="3" r="T86"/>
  <c r="T85"/>
  <c r="T84"/>
  <c i="2" r="R92"/>
  <c r="R91"/>
  <c r="R90"/>
  <c r="BK278"/>
  <c r="J278"/>
  <c r="J64"/>
  <c r="BK327"/>
  <c r="J327"/>
  <c r="J66"/>
  <c r="R377"/>
  <c i="3" r="BK162"/>
  <c r="J162"/>
  <c r="J63"/>
  <c i="4" r="BK86"/>
  <c r="J86"/>
  <c r="J62"/>
  <c r="T86"/>
  <c r="T85"/>
  <c r="T84"/>
  <c r="T83"/>
  <c i="5" r="BK85"/>
  <c r="J85"/>
  <c r="J61"/>
  <c r="T85"/>
  <c r="BK100"/>
  <c r="J100"/>
  <c r="J63"/>
  <c r="P100"/>
  <c r="R100"/>
  <c r="T100"/>
  <c i="2" r="BK372"/>
  <c r="J372"/>
  <c r="J68"/>
  <c i="4" r="BK95"/>
  <c r="J95"/>
  <c r="J63"/>
  <c i="5" r="BK97"/>
  <c r="J97"/>
  <c r="J62"/>
  <c i="2" r="BK367"/>
  <c r="J367"/>
  <c r="J67"/>
  <c i="3" r="BK157"/>
  <c r="J157"/>
  <c r="J62"/>
  <c r="BK211"/>
  <c r="J211"/>
  <c r="J64"/>
  <c i="4" r="BK85"/>
  <c r="BK84"/>
  <c r="BK83"/>
  <c r="J83"/>
  <c i="5" r="J52"/>
  <c r="F55"/>
  <c r="J80"/>
  <c r="BE86"/>
  <c r="BE92"/>
  <c r="BE94"/>
  <c r="BE98"/>
  <c r="BE101"/>
  <c r="BE103"/>
  <c r="E48"/>
  <c r="BE88"/>
  <c r="BE104"/>
  <c r="BE90"/>
  <c r="BE93"/>
  <c r="BE95"/>
  <c i="4" r="F80"/>
  <c r="BE87"/>
  <c r="BE93"/>
  <c r="BE96"/>
  <c r="E48"/>
  <c r="J77"/>
  <c r="J80"/>
  <c r="BE91"/>
  <c i="3" r="BK85"/>
  <c r="J85"/>
  <c r="J60"/>
  <c i="4" r="BE89"/>
  <c i="3" r="BE175"/>
  <c r="BE176"/>
  <c r="E48"/>
  <c r="J55"/>
  <c r="BE117"/>
  <c r="BE133"/>
  <c r="BE146"/>
  <c r="BE186"/>
  <c r="J52"/>
  <c r="BE106"/>
  <c r="BE129"/>
  <c r="BE142"/>
  <c r="BE149"/>
  <c r="BE163"/>
  <c r="BE189"/>
  <c r="BE194"/>
  <c r="BE199"/>
  <c r="BE200"/>
  <c r="BE98"/>
  <c r="BE113"/>
  <c r="BE121"/>
  <c r="BE180"/>
  <c r="BE181"/>
  <c r="BE188"/>
  <c r="BE204"/>
  <c r="BE206"/>
  <c r="BE87"/>
  <c r="BE102"/>
  <c r="BE125"/>
  <c r="BE137"/>
  <c r="BE139"/>
  <c r="BE158"/>
  <c r="BE171"/>
  <c r="BE185"/>
  <c r="BE187"/>
  <c r="BE195"/>
  <c r="F55"/>
  <c r="BE91"/>
  <c r="BE153"/>
  <c r="BE167"/>
  <c r="BE190"/>
  <c r="BE207"/>
  <c r="BE208"/>
  <c r="BE212"/>
  <c i="2" r="J55"/>
  <c r="BE97"/>
  <c r="BE117"/>
  <c r="BE142"/>
  <c r="BE179"/>
  <c r="BE184"/>
  <c r="BE188"/>
  <c r="BE224"/>
  <c r="BE230"/>
  <c r="BE235"/>
  <c r="BE247"/>
  <c r="BE251"/>
  <c r="BE274"/>
  <c r="BE283"/>
  <c r="BE304"/>
  <c r="BE312"/>
  <c r="BE320"/>
  <c r="BE373"/>
  <c r="J84"/>
  <c r="BE200"/>
  <c r="BE204"/>
  <c r="BE212"/>
  <c r="BE216"/>
  <c r="BE220"/>
  <c r="BE270"/>
  <c r="BE300"/>
  <c r="BE316"/>
  <c r="BE328"/>
  <c r="F55"/>
  <c r="BE125"/>
  <c r="BE138"/>
  <c r="BE151"/>
  <c r="BE159"/>
  <c r="BE170"/>
  <c r="BE192"/>
  <c r="BE196"/>
  <c r="BE208"/>
  <c r="BE231"/>
  <c r="BE259"/>
  <c r="BE266"/>
  <c r="BE308"/>
  <c r="BE322"/>
  <c r="BE332"/>
  <c r="BE333"/>
  <c r="BE337"/>
  <c r="BE341"/>
  <c r="BE345"/>
  <c r="BE349"/>
  <c r="BE350"/>
  <c r="BE353"/>
  <c r="BE357"/>
  <c r="BE361"/>
  <c r="BE363"/>
  <c r="BE368"/>
  <c r="BE390"/>
  <c r="BE394"/>
  <c r="BE398"/>
  <c r="E80"/>
  <c r="BE101"/>
  <c r="BE109"/>
  <c r="BE113"/>
  <c r="BE382"/>
  <c r="BE407"/>
  <c r="BE93"/>
  <c r="BE129"/>
  <c r="BE105"/>
  <c r="BE121"/>
  <c r="BE155"/>
  <c r="BE166"/>
  <c r="BE226"/>
  <c r="BE240"/>
  <c r="BE255"/>
  <c r="BE263"/>
  <c r="BE279"/>
  <c r="BE286"/>
  <c r="BE291"/>
  <c r="BE295"/>
  <c r="BE378"/>
  <c r="BE386"/>
  <c r="BE403"/>
  <c r="J34"/>
  <c i="1" r="AW55"/>
  <c i="4" r="F35"/>
  <c i="1" r="BB57"/>
  <c i="5" r="F36"/>
  <c i="1" r="BC58"/>
  <c i="2" r="F36"/>
  <c i="1" r="BC55"/>
  <c i="4" r="F34"/>
  <c i="1" r="BA57"/>
  <c i="4" r="J34"/>
  <c i="1" r="AW57"/>
  <c i="4" r="J30"/>
  <c i="2" r="F34"/>
  <c i="1" r="BA55"/>
  <c i="3" r="F34"/>
  <c i="1" r="BA56"/>
  <c i="5" r="F34"/>
  <c i="1" r="BA58"/>
  <c i="3" r="F37"/>
  <c i="1" r="BD56"/>
  <c i="3" r="J34"/>
  <c i="1" r="AW56"/>
  <c i="3" r="F36"/>
  <c i="1" r="BC56"/>
  <c i="3" r="F35"/>
  <c i="1" r="BB56"/>
  <c i="5" r="F35"/>
  <c i="1" r="BB58"/>
  <c i="2" r="F35"/>
  <c i="1" r="BB55"/>
  <c i="4" r="F36"/>
  <c i="1" r="BC57"/>
  <c i="5" r="J34"/>
  <c i="1" r="AW58"/>
  <c i="2" r="F37"/>
  <c i="1" r="BD55"/>
  <c i="4" r="F37"/>
  <c i="1" r="BD57"/>
  <c i="5" r="F37"/>
  <c i="1" r="BD58"/>
  <c i="5" l="1" r="R84"/>
  <c r="R83"/>
  <c r="P84"/>
  <c r="P83"/>
  <c i="1" r="AU58"/>
  <c i="5" r="T84"/>
  <c r="T83"/>
  <c i="2" r="T91"/>
  <c r="T90"/>
  <c i="3" r="P85"/>
  <c r="P84"/>
  <c i="1" r="AU56"/>
  <c i="2" r="P91"/>
  <c r="P90"/>
  <c i="1" r="AU55"/>
  <c i="2" r="BK326"/>
  <c r="J326"/>
  <c r="J65"/>
  <c i="5" r="BK84"/>
  <c r="J84"/>
  <c r="J60"/>
  <c i="1" r="AG57"/>
  <c i="4" r="J59"/>
  <c r="J84"/>
  <c r="J60"/>
  <c r="J85"/>
  <c r="J61"/>
  <c i="3" r="BK84"/>
  <c r="J84"/>
  <c r="J59"/>
  <c i="4" r="F33"/>
  <c i="1" r="AZ57"/>
  <c i="4" r="J33"/>
  <c i="1" r="AV57"/>
  <c r="AT57"/>
  <c r="AN57"/>
  <c i="5" r="J33"/>
  <c i="1" r="AV58"/>
  <c r="AT58"/>
  <c r="BB54"/>
  <c r="W31"/>
  <c i="5" r="F33"/>
  <c i="1" r="AZ58"/>
  <c r="BD54"/>
  <c r="W33"/>
  <c i="2" r="F33"/>
  <c i="1" r="AZ55"/>
  <c i="2" r="J33"/>
  <c i="1" r="AV55"/>
  <c r="AT55"/>
  <c i="3" r="F33"/>
  <c i="1" r="AZ56"/>
  <c i="3" r="J33"/>
  <c i="1" r="AV56"/>
  <c r="AT56"/>
  <c r="BA54"/>
  <c r="W30"/>
  <c r="BC54"/>
  <c r="AY54"/>
  <c i="5" l="1" r="BK83"/>
  <c r="J83"/>
  <c i="2" r="BK91"/>
  <c r="J91"/>
  <c r="J60"/>
  <c i="4" r="J39"/>
  <c i="1" r="AU54"/>
  <c r="W32"/>
  <c i="5" r="J30"/>
  <c i="1" r="AG58"/>
  <c r="AZ54"/>
  <c r="AV54"/>
  <c r="AK29"/>
  <c i="3" r="J30"/>
  <c i="1" r="AG56"/>
  <c r="AN56"/>
  <c r="AW54"/>
  <c r="AK30"/>
  <c r="AX54"/>
  <c i="5" l="1" r="J39"/>
  <c r="J59"/>
  <c i="2" r="BK90"/>
  <c r="J90"/>
  <c i="3" r="J39"/>
  <c i="1" r="AN58"/>
  <c i="2" r="J30"/>
  <c i="1" r="AG55"/>
  <c r="AN55"/>
  <c r="W29"/>
  <c r="AT54"/>
  <c i="2" l="1" r="J39"/>
  <c r="J5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<sst xmlns="http://schemas.openxmlformats.org/spreadsheetml/2006/main">
  <si>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</si>
  <si>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</si>
  <si>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</si>
  <si>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</si>
  <si>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</si>
  <si>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{cb55853a-8d58-4207-bb60-1b2c1c31cc86}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</si>
  <si>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</si>
  <si>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</si>
  <si>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</si>
  <si>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</si>
  <si>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</si>
  <si>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</si>
  <si>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</si>
  <si>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</si>
  <si>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</si>
  <si>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</si>
  <si>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</si>
  <si>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polní cesty C1 v k. ú. Chlum u Volar</t>
  </si>
  <si>
    <t>KSO:</t>
  </si>
  <si>
    <t/>
  </si>
  <si>
    <t>CC-CZ:</t>
  </si>
  <si>
    <t>Místo:</t>
  </si>
  <si>
    <t>Chlum u Volar</t>
  </si>
  <si>
    <t>Datum:</t>
  </si>
  <si>
    <t>11. 9. 2025</t>
  </si>
  <si>
    <t>Zadavatel:</t>
  </si>
  <si>
    <t>IČ:</t>
  </si>
  <si>
    <t>01312774</t>
  </si>
  <si>
    <t>Státní pozemkový úřad, Pobočka Prachatice</t>
  </si>
  <si>
    <t>DIČ:</t>
  </si>
  <si>
    <t>Účastník:</t>
  </si>
  <si>
    <t>Vyplň údaj</t>
  </si>
  <si>
    <t>Projektant:</t>
  </si>
  <si>
    <t>47253070</t>
  </si>
  <si>
    <t>Ing. Petr Kaplan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</si>
  <si>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</si>
  <si>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</si>
  <si>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</si>
  <si>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</si>
  <si>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</si>
  <si>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</si>
  <si>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</si>
  <si>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</si>
  <si>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</si>
  <si>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</si>
  <si>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</si>
  <si>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</si>
  <si>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</si>
  <si>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</si>
  <si>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</si>
  <si>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</si>
  <si>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</si>
  <si>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</si>
  <si>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</si>
  <si>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</si>
  <si>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</si>
  <si>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</si>
  <si>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</si>
  <si>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</si>
  <si>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</si>
  <si>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</si>
  <si>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</si>
  <si>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</si>
  <si>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</si>
  <si>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</si>
  <si>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</si>
  <si>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</si>
  <si>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</si>
  <si>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</si>
  <si>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</si>
  <si>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</si>
  <si>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</si>
  <si>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</si>
  <si>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</si>
  <si>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</si>
  <si>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</si>
  <si>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</si>
  <si>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</si>
  <si>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</si>
  <si>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Rekonstrukce polní cesty C1 v k. ú. Chlum u Volar bez sanace</t>
  </si>
  <si>
    <t>STA</t>
  </si>
  <si>
    <t>1</t>
  </si>
  <si>
    <t>{9e535945-77a6-4980-9bf3-adb27d097247}</t>
  </si>
  <si>
    <t>2</t>
  </si>
  <si>
    <t>SO03</t>
  </si>
  <si>
    <t>Kanalizační přípojka v trase cesty C1 v k. ú. Chlum u Volar</t>
  </si>
  <si>
    <t>{aac1bf40-5b98-46d6-87d1-8eeeac03ed00}</t>
  </si>
  <si>
    <t>SO04</t>
  </si>
  <si>
    <t>Rekonstrukce polní cesty C1 v k. ú. Chlum u Volar, DIO</t>
  </si>
  <si>
    <t>{0ec96ed5-1c90-4023-ae37-62fe55fd8953}</t>
  </si>
  <si>
    <t>SO 900</t>
  </si>
  <si>
    <t>Vedlejší rozpočtové náklady</t>
  </si>
  <si>
    <t>{1b4cae43-91d4-4956-8950-39536d3fe970}</t>
  </si>
  <si>
    <t>KRYCÍ LIST SOUPISU PRACÍ</t>
  </si>
  <si>
    <t>Objekt:</t>
  </si>
  <si>
    <t>SO 01 - Rekonstrukce polní cesty C1 v k. ú. Chlum u Volar bez sanace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</si>
  <si>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</si>
  <si>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</si>
  <si>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</si>
  <si>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</si>
  <si>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</si>
  <si>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</si>
  <si>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</si>
  <si>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</si>
  <si>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</si>
  <si>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</si>
  <si>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</si>
  <si>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93 - Dokončovací konstrukce a práce inženýrských staveb</t>
  </si>
  <si>
    <t xml:space="preserve">      96 - Bourání konstrukcí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</si>
  <si>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</si>
  <si>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</si>
  <si>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</si>
  <si>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</si>
  <si>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</si>
  <si>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</si>
  <si>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</si>
  <si>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</si>
  <si>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</si>
  <si>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</si>
  <si>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</si>
  <si>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</si>
  <si>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</si>
  <si>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</si>
  <si>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</si>
  <si>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</si>
  <si>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</si>
  <si>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</si>
  <si>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</si>
  <si>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</si>
  <si>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</si>
  <si>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</si>
  <si>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</si>
  <si>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4</t>
  </si>
  <si>
    <t>-1399557421</t>
  </si>
  <si>
    <t>Online PSC</t>
  </si>
  <si>
    <t>https://podminky.urs.cz/item/CS_URS_2025_02/111251101</t>
  </si>
  <si>
    <t>VV</t>
  </si>
  <si>
    <t>15</t>
  </si>
  <si>
    <t>True</t>
  </si>
  <si>
    <t>Součet</t>
  </si>
  <si>
    <t>111209111</t>
  </si>
  <si>
    <t>Spálení proutí, klestu z prořezávek a odstraněných křovin pro jakoukoliv dřevinu</t>
  </si>
  <si>
    <t>-884594292</t>
  </si>
  <si>
    <t>https://podminky.urs.cz/item/CS_URS_2025_02/111209111</t>
  </si>
  <si>
    <t>3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</si>
  <si>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</si>
  <si>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</si>
  <si>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m</t>
  </si>
  <si>
    <t>1212402381</t>
  </si>
  <si>
    <t>https://podminky.urs.cz/item/CS_URS_2025_02/119001421</t>
  </si>
  <si>
    <t>48,510</t>
  </si>
  <si>
    <t>121151125</t>
  </si>
  <si>
    <t>Sejmutí ornice strojně při souvislé ploše přes 500 m2, tl. vrstvy přes 250 do 300 mm</t>
  </si>
  <si>
    <t>-1854094642</t>
  </si>
  <si>
    <t>https://podminky.urs.cz/item/CS_URS_2025_02/121151125</t>
  </si>
  <si>
    <t>388/0,25</t>
  </si>
  <si>
    <t>5</t>
  </si>
  <si>
    <t>122251104</t>
  </si>
  <si>
    <t>Odkopávky a prokopávky nezapažené strojně v hornině třídy těžitelnosti I skupiny 3 přes 100 do 500 m3</t>
  </si>
  <si>
    <t>m3</t>
  </si>
  <si>
    <t>-205044089</t>
  </si>
  <si>
    <t>https://podminky.urs.cz/item/CS_URS_2025_02/122251104</t>
  </si>
  <si>
    <t>312</t>
  </si>
  <si>
    <t>6</t>
  </si>
  <si>
    <t>139001101</t>
  </si>
  <si>
    <t>Příplatek k cenám hloubených vykopávek za ztížení vykopávky v blízkosti podzemního vedení pro jakoukoliv třídu horniny</t>
  </si>
  <si>
    <t>1318485775</t>
  </si>
  <si>
    <t>https://podminky.urs.cz/item/CS_URS_2025_02/139001101</t>
  </si>
  <si>
    <t>24,255</t>
  </si>
  <si>
    <t>7</t>
  </si>
  <si>
    <t>132151104</t>
  </si>
  <si>
    <t>Hloubení nezapažených rýh šířky do 800 mm strojně s urovnáním dna do předepsaného profilu a spádu v hornině třídy těžitelnosti I skupiny 1 a 2 přes 100 m3</t>
  </si>
  <si>
    <t>-1986443144</t>
  </si>
  <si>
    <t>https://podminky.urs.cz/item/CS_URS_2025_02/132151104</t>
  </si>
  <si>
    <t>175,56</t>
  </si>
  <si>
    <t>8</t>
  </si>
  <si>
    <t>151101201</t>
  </si>
  <si>
    <t>Zřízení pažení stěn výkopu bez rozepření nebo vzepření příložné, hloubky do 4 m</t>
  </si>
  <si>
    <t>71672742</t>
  </si>
  <si>
    <t>https://podminky.urs.cz/item/CS_URS_2025_02/151101201</t>
  </si>
  <si>
    <t>10</t>
  </si>
  <si>
    <t>9</t>
  </si>
  <si>
    <t>151101211</t>
  </si>
  <si>
    <t>Odstranění pažení stěn výkopu bez rozepření nebo vzepření s uložením pažin na vzdálenost do 3 m od okraje výkopu příložné, hloubky do 4 m</t>
  </si>
  <si>
    <t>127558592</t>
  </si>
  <si>
    <t>https://podminky.urs.cz/item/CS_URS_2025_02/151101211</t>
  </si>
  <si>
    <t>161151103</t>
  </si>
  <si>
    <t>Svislé přemístění výkopku strojně bez naložení do dopravní nádoby avšak s vyprázdněním dopravní nádoby na hromadu nebo do dopravního prostředku z horniny třídy těžitelnosti I skupiny 1 až 3 při hloubce výkopu do 4 m</t>
  </si>
  <si>
    <t>-1665699564</t>
  </si>
  <si>
    <t>https://podminky.urs.cz/item/CS_URS_2025_02/161151103</t>
  </si>
  <si>
    <t>ornice pro rozvoz</t>
  </si>
  <si>
    <t>388</t>
  </si>
  <si>
    <t>výkopek pro odvoz</t>
  </si>
  <si>
    <t>výkopek z rýhy</t>
  </si>
  <si>
    <t>11</t>
  </si>
  <si>
    <t>167151111</t>
  </si>
  <si>
    <t>Nakládání, skládání a překládání neulehlého výkopku nebo sypaniny strojně nakládání, množství přes 100 m3, z hornin třídy těžitelnosti I, skupiny 1 až 3</t>
  </si>
  <si>
    <t>1610229292</t>
  </si>
  <si>
    <t>https://podminky.urs.cz/item/CS_URS_2025_02/167151111</t>
  </si>
  <si>
    <t>875,56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</si>
  <si>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</si>
  <si>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</si>
  <si>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-1305205038</t>
  </si>
  <si>
    <t>https://podminky.urs.cz/item/CS_URS_2025_02/162751117</t>
  </si>
  <si>
    <t>ornice-ornice použitá</t>
  </si>
  <si>
    <t>388-221</t>
  </si>
  <si>
    <t>výkopek</t>
  </si>
  <si>
    <t>rýhy</t>
  </si>
  <si>
    <t>13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</si>
  <si>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</si>
  <si>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 (10 000 m)</t>
  </si>
  <si>
    <t>1723110180</t>
  </si>
  <si>
    <t>https://podminky.urs.cz/item/CS_URS_2025_02/162751119</t>
  </si>
  <si>
    <t>654,56</t>
  </si>
  <si>
    <t>14</t>
  </si>
  <si>
    <t>162301501</t>
  </si>
  <si>
    <t>Vodorovné přemístění smýcených křovin do průměru kmene 100 mm na vzdálenost do 5 000 m</t>
  </si>
  <si>
    <t>1246515101</t>
  </si>
  <si>
    <t>https://podminky.urs.cz/item/CS_URS_2025_02/162301501</t>
  </si>
  <si>
    <t>171151111</t>
  </si>
  <si>
    <t>Uložení sypanin do násypů strojně s rozprostřením sypaniny ve vrstvách a s hrubým urovnáním zhutněných z hornin nesoudržných sypkých</t>
  </si>
  <si>
    <t>-483088936</t>
  </si>
  <si>
    <t>https://podminky.urs.cz/item/CS_URS_2025_02/171151111</t>
  </si>
  <si>
    <t xml:space="preserve">v trase cesty </t>
  </si>
  <si>
    <t>55,22</t>
  </si>
  <si>
    <t>propustku</t>
  </si>
  <si>
    <t>13,64</t>
  </si>
  <si>
    <t>16</t>
  </si>
  <si>
    <t>171151101</t>
  </si>
  <si>
    <t>Hutnění boků násypů z hornin soudržných i nesoudržných pro jakýkoliv sklon, délku a míru zhutnění svahu</t>
  </si>
  <si>
    <t>-2061237713</t>
  </si>
  <si>
    <t>https://podminky.urs.cz/item/CS_URS_2025_02/171151101</t>
  </si>
  <si>
    <t>125</t>
  </si>
  <si>
    <t>17</t>
  </si>
  <si>
    <t>171251101</t>
  </si>
  <si>
    <t>Uložení sypanin do násypů strojně s rozprostřením sypaniny ve vrstvách a s hrubým urovnáním nezhutněných jakékoliv třídy těžitelnosti</t>
  </si>
  <si>
    <t>-1521583222</t>
  </si>
  <si>
    <t>https://podminky.urs.cz/item/CS_URS_2025_02/171251101</t>
  </si>
  <si>
    <t>ornice</t>
  </si>
  <si>
    <t>167</t>
  </si>
  <si>
    <t>výkopek rýha</t>
  </si>
  <si>
    <t>18</t>
  </si>
  <si>
    <t>171251201</t>
  </si>
  <si>
    <t>Uložení sypaniny na skládky nebo meziskládky bez hutnění s upravením uložené sypaniny do předepsaného tvaru</t>
  </si>
  <si>
    <t>-1605667794</t>
  </si>
  <si>
    <t>https://podminky.urs.cz/item/CS_URS_2025_02/171251201</t>
  </si>
  <si>
    <t>221</t>
  </si>
  <si>
    <t>19</t>
  </si>
  <si>
    <t>174151101</t>
  </si>
  <si>
    <t>Zásyp sypaninou z jakékoliv horniny strojně s uložením výkopku ve vrstvách se zhutněním jam, šachet, rýh nebo kolem objektů v těchto vykopávkách</t>
  </si>
  <si>
    <t>534124346</t>
  </si>
  <si>
    <t>https://podminky.urs.cz/item/CS_URS_2025_02/174151101</t>
  </si>
  <si>
    <t>0,25*462</t>
  </si>
  <si>
    <t>20</t>
  </si>
  <si>
    <t>181152302</t>
  </si>
  <si>
    <t>Úprava pláně na v zářezech mimo skalních se zhutněním</t>
  </si>
  <si>
    <t>-507237467</t>
  </si>
  <si>
    <t>https://podminky.urs.cz/item/CS_URS_2025_02/181152302</t>
  </si>
  <si>
    <t>2789</t>
  </si>
  <si>
    <t>181351115</t>
  </si>
  <si>
    <t>Rozprostření a urovnání ornice v rovině nebo ve svahu sklonu do 1:5 strojně při souvislé ploše přes 500 m2, tl. vrstvy přes 250 do 300 mm</t>
  </si>
  <si>
    <t>2076316108</t>
  </si>
  <si>
    <t>https://podminky.urs.cz/item/CS_URS_2025_02/181351115</t>
  </si>
  <si>
    <t>762</t>
  </si>
  <si>
    <t>22</t>
  </si>
  <si>
    <t>182151111</t>
  </si>
  <si>
    <t>Svahování trvalých svahů do projektovaných profilů strojně s potřebným přemístěním výkopku při svahování v zářezech v hornině třídy těžitelnosti I, skupiny 1 až 3</t>
  </si>
  <si>
    <t>1781862251</t>
  </si>
  <si>
    <t>https://podminky.urs.cz/item/CS_URS_2025_02/182151111</t>
  </si>
  <si>
    <t>23</t>
  </si>
  <si>
    <t>182251101</t>
  </si>
  <si>
    <t>Svahování trvalých svahů do projektovaných profilů strojně s potřebným přemístěním výkopku při svahování násypů v jakékoliv hornině</t>
  </si>
  <si>
    <t>145257477</t>
  </si>
  <si>
    <t>https://podminky.urs.cz/item/CS_URS_2025_02/182251101</t>
  </si>
  <si>
    <t>112</t>
  </si>
  <si>
    <t>24</t>
  </si>
  <si>
    <t>182351124</t>
  </si>
  <si>
    <t>Rozprostření a urovnání ornice ve svahu sklonu přes 1:5 strojně při souvislé ploše přes 100 do 500 m2, tl. vrstvy přes 200 do 250 mm</t>
  </si>
  <si>
    <t>-659361763</t>
  </si>
  <si>
    <t>https://podminky.urs.cz/item/CS_URS_2025_02/182351124</t>
  </si>
  <si>
    <t>25</t>
  </si>
  <si>
    <t>171201231</t>
  </si>
  <si>
    <t>Poplatek za uložení stavebního odpadu na recyklační skládce (skládkovné) zeminy a kamení zatříděného do Katalogu odpadů pod kódem 17 05 04</t>
  </si>
  <si>
    <t>t</t>
  </si>
  <si>
    <t>973643984</t>
  </si>
  <si>
    <t>https://podminky.urs.cz/item/CS_URS_2025_02/171201231</t>
  </si>
  <si>
    <t>(167,00+487,56)*1,8</t>
  </si>
  <si>
    <t>26</t>
  </si>
  <si>
    <t>113154541</t>
  </si>
  <si>
    <t>Frézování živičného podkladu nebo krytu s naložením hmot na dopravní prostředek plochy přes 500 do 2 000 m2 pruhu šířky přes 1 m, tloušťky vrstvy do 30 mm</t>
  </si>
  <si>
    <t>446892871</t>
  </si>
  <si>
    <t>https://podminky.urs.cz/item/CS_URS_2025_02/113154541</t>
  </si>
  <si>
    <t>1315</t>
  </si>
  <si>
    <t>27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</si>
  <si>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</si>
  <si>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</si>
  <si>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-1487749780</t>
  </si>
  <si>
    <t>https://podminky.urs.cz/item/CS_URS_2025_02/113107212</t>
  </si>
  <si>
    <t>28</t>
  </si>
  <si>
    <t>181411121</t>
  </si>
  <si>
    <t>Založení trávníku na půdě předem připravené plochy do 1000 m2 výsevem včetně utažení lučního v rovině nebo na svahu do 1:5</t>
  </si>
  <si>
    <t>224992448</t>
  </si>
  <si>
    <t>https://podminky.urs.cz/item/CS_URS_2025_02/181411121</t>
  </si>
  <si>
    <t>29</t>
  </si>
  <si>
    <t>M</t>
  </si>
  <si>
    <t>00572472</t>
  </si>
  <si>
    <t>osivo směs travní krajinná-rovinná</t>
  </si>
  <si>
    <t>kg</t>
  </si>
  <si>
    <t>-1121200225</t>
  </si>
  <si>
    <t>750*0,02 'Přepočtené koeficientem množství</t>
  </si>
  <si>
    <t>30</t>
  </si>
  <si>
    <t>181411123</t>
  </si>
  <si>
    <t>Založení trávníku na půdě předem připravené plochy do 1000 m2 výsevem včetně utažení lučního na svahu přes 1:2 do 1:1</t>
  </si>
  <si>
    <t>225430630</t>
  </si>
  <si>
    <t>https://podminky.urs.cz/item/CS_URS_2025_02/181411123</t>
  </si>
  <si>
    <t>31</t>
  </si>
  <si>
    <t>00572474</t>
  </si>
  <si>
    <t>osivo směs travní krajinná-svahová</t>
  </si>
  <si>
    <t>-588369578</t>
  </si>
  <si>
    <t>32</t>
  </si>
  <si>
    <t>185851121</t>
  </si>
  <si>
    <t>Dovoz vody pro zálivku rostlin na vzdálenost do 1000 m</t>
  </si>
  <si>
    <t>1257859525</t>
  </si>
  <si>
    <t>https://podminky.urs.cz/item/CS_URS_2025_02/185851121</t>
  </si>
  <si>
    <t>0,02*(762+125)*1</t>
  </si>
  <si>
    <t>33</t>
  </si>
  <si>
    <t>185804312</t>
  </si>
  <si>
    <t>Zalití rostlin vodou plochy záhonů jednotlivě přes 20 m2</t>
  </si>
  <si>
    <t>2069855021</t>
  </si>
  <si>
    <t>https://podminky.urs.cz/item/CS_URS_2025_02/185804312</t>
  </si>
  <si>
    <t>17,74</t>
  </si>
  <si>
    <t>Zakládání</t>
  </si>
  <si>
    <t>34</t>
  </si>
  <si>
    <t>273311127</t>
  </si>
  <si>
    <t>Základové konstrukce z betonu prostého desky ve výkopu C 25/30</t>
  </si>
  <si>
    <t>-2117078175</t>
  </si>
  <si>
    <t>https://podminky.urs.cz/item/CS_URS_2025_02/273311127</t>
  </si>
  <si>
    <t>lože propustku</t>
  </si>
  <si>
    <t>0,8072*6,18</t>
  </si>
  <si>
    <t>prahy propustku</t>
  </si>
  <si>
    <t>0,64*2</t>
  </si>
  <si>
    <t>35</t>
  </si>
  <si>
    <t>273354111</t>
  </si>
  <si>
    <t>Bednění základových konstrukcí desek zřízení</t>
  </si>
  <si>
    <t>-1437434640</t>
  </si>
  <si>
    <t>https://podminky.urs.cz/item/CS_URS_2025_02/273354111</t>
  </si>
  <si>
    <t>36</t>
  </si>
  <si>
    <t>273354211</t>
  </si>
  <si>
    <t>Bednění základových konstrukcí desek odstranění bednění</t>
  </si>
  <si>
    <t>-1854094627</t>
  </si>
  <si>
    <t>https://podminky.urs.cz/item/CS_URS_2025_02/273354211</t>
  </si>
  <si>
    <t>37</t>
  </si>
  <si>
    <t>274311128</t>
  </si>
  <si>
    <t>Základové konstrukce z betonu prostého pasy, prahy ve výkopu C 30/37</t>
  </si>
  <si>
    <t>-1836085568</t>
  </si>
  <si>
    <t>https://podminky.urs.cz/item/CS_URS_2025_02/274311128</t>
  </si>
  <si>
    <t>0,5</t>
  </si>
  <si>
    <t>38</t>
  </si>
  <si>
    <t>213141111</t>
  </si>
  <si>
    <t>Zřízení vrstvy z geotextilie filtrační, separační, odvodňovací, ochranné, výztužné nebo protierozní v rovině nebo ve sklonu do 1:5, šířky do 3 m</t>
  </si>
  <si>
    <t>-1434454094</t>
  </si>
  <si>
    <t>https://podminky.urs.cz/item/CS_URS_2025_02/213141111</t>
  </si>
  <si>
    <t>0,6*57,53</t>
  </si>
  <si>
    <t>39</t>
  </si>
  <si>
    <t>69311081</t>
  </si>
  <si>
    <t>geotextilie netkaná separační, ochranná, filtrační, drenážní PES 300g/m2</t>
  </si>
  <si>
    <t>1832403692</t>
  </si>
  <si>
    <t>34,518*1,1845 'Přepočtené koeficientem množství</t>
  </si>
  <si>
    <t>Vodorovné konstrukce</t>
  </si>
  <si>
    <t>40</t>
  </si>
  <si>
    <t>469211122</t>
  </si>
  <si>
    <t>Stupeň silničního příkopu z lomového kamene lomařsky upraveného rigolového s dlažbou tl. 250 mm z téhož kamene se zemními pracemi, s vyplněním spár cementovou maltou a s vyspárováním výška stupně 400 až 600 mm, šířka dna 400 až 500 mm, lože z malty cementové</t>
  </si>
  <si>
    <t>kus</t>
  </si>
  <si>
    <t>-1133949936</t>
  </si>
  <si>
    <t>https://podminky.urs.cz/item/CS_URS_2025_02/469211122</t>
  </si>
  <si>
    <t>41</t>
  </si>
  <si>
    <t>465513127</t>
  </si>
  <si>
    <t>Dlažba z lomového kamene lomařsky upraveného na cementovou maltu, s vyspárováním cementovou maltou, tl. kamene 200 mm</t>
  </si>
  <si>
    <t>-1450279538</t>
  </si>
  <si>
    <t>https://podminky.urs.cz/item/CS_URS_2025_02/465513127</t>
  </si>
  <si>
    <t>42</t>
  </si>
  <si>
    <t>451316112</t>
  </si>
  <si>
    <t>Podklad pod dlažbu z betonu prostého se zvýšenými nároky na prostředí tř. C 25/30 tl. přes 100 do 150 mm</t>
  </si>
  <si>
    <t>-1906017656</t>
  </si>
  <si>
    <t>https://podminky.urs.cz/item/CS_URS_2025_02/451316112</t>
  </si>
  <si>
    <t>Komunikace pozemní</t>
  </si>
  <si>
    <t>43</t>
  </si>
  <si>
    <t>564851111</t>
  </si>
  <si>
    <t>Podklad ze štěrkodrti ŠD s rozprostřením a zhutněním plochy přes 100 m2, po zhutnění tl. 150 mm</t>
  </si>
  <si>
    <t>-2019076489</t>
  </si>
  <si>
    <t>https://podminky.urs.cz/item/CS_URS_2025_02/564851111</t>
  </si>
  <si>
    <t>2286,96</t>
  </si>
  <si>
    <t>44</t>
  </si>
  <si>
    <t>58344171</t>
  </si>
  <si>
    <t>štěrkodrť frakce 0/32</t>
  </si>
  <si>
    <t>1195982990</t>
  </si>
  <si>
    <t>184,36*1,8</t>
  </si>
  <si>
    <t>45</t>
  </si>
  <si>
    <t>564871011</t>
  </si>
  <si>
    <t>Podklad ze štěrkodrti ŠD s rozprostřením a zhutněním plochy jednotlivě do 100 m2, po zhutnění tl. 250 mm</t>
  </si>
  <si>
    <t>1463692798</t>
  </si>
  <si>
    <t>https://podminky.urs.cz/item/CS_URS_2025_02/564871011</t>
  </si>
  <si>
    <t>pod dlažbu vozovky</t>
  </si>
  <si>
    <t>53,040</t>
  </si>
  <si>
    <t>46</t>
  </si>
  <si>
    <t>567122111</t>
  </si>
  <si>
    <t>Podklad ze směsi stmelené cementem SC bez dilatačních spár, s rozprostřením a zhutněním SC C 8/10 (KSC I), po zhutnění tl. 120 mm</t>
  </si>
  <si>
    <t>1712004003</t>
  </si>
  <si>
    <t>https://podminky.urs.cz/item/CS_URS_2025_02/567122111</t>
  </si>
  <si>
    <t>2101,54</t>
  </si>
  <si>
    <t>47</t>
  </si>
  <si>
    <t>567132113</t>
  </si>
  <si>
    <t>Podklad ze směsi stmelené cementem SC bez dilatačních spár, s rozprostřením a zhutněním SC C 8/10 (KSC I), po zhutnění tl. 180 mm</t>
  </si>
  <si>
    <t>1750587304</t>
  </si>
  <si>
    <t>https://podminky.urs.cz/item/CS_URS_2025_02/567132113</t>
  </si>
  <si>
    <t>35,46</t>
  </si>
  <si>
    <t>48</t>
  </si>
  <si>
    <t>565135121</t>
  </si>
  <si>
    <t>Asfaltový beton vrstva podkladní ACP 16 (obalované kamenivo střednězrnné - OKS) s rozprostřením a zhutněním v pruhu šířky přes 3 m, po zhutnění tl. 50 mm</t>
  </si>
  <si>
    <t>-358876463</t>
  </si>
  <si>
    <t>https://podminky.urs.cz/item/CS_URS_2025_02/565135121</t>
  </si>
  <si>
    <t>1970</t>
  </si>
  <si>
    <t>49</t>
  </si>
  <si>
    <t>577134121</t>
  </si>
  <si>
    <t>Asfaltový beton vrstva obrusná ACO 11 (ABS) s rozprostřením a se zhutněním z nemodifikovaného asfaltu v pruhu šířky přes 3 m tř. I, po zhutnění tl. 40 mm</t>
  </si>
  <si>
    <t>1351556637</t>
  </si>
  <si>
    <t>https://podminky.urs.cz/item/CS_URS_2025_02/577134121</t>
  </si>
  <si>
    <t>50</t>
  </si>
  <si>
    <t>573211109</t>
  </si>
  <si>
    <t>Postřik spojovací PS bez posypu kamenivem z asfaltu silničního, v množství 0,50 kg/m2</t>
  </si>
  <si>
    <t>-1736748567</t>
  </si>
  <si>
    <t>https://podminky.urs.cz/item/CS_URS_2025_02/573211109</t>
  </si>
  <si>
    <t>51</t>
  </si>
  <si>
    <t>573211112</t>
  </si>
  <si>
    <t>Postřik spojovací PS bez posypu kamenivem z asfaltu silničního, v množství 0,70 kg/m2</t>
  </si>
  <si>
    <t>759484425</t>
  </si>
  <si>
    <t>https://podminky.urs.cz/item/CS_URS_2025_02/573211112</t>
  </si>
  <si>
    <t>52</t>
  </si>
  <si>
    <t>591141111</t>
  </si>
  <si>
    <t>Kladení dlažby z kostek s provedením lože do tl. 50 mm, s vyplněním spár, s dvojím beraněním a se smetením přebytečného materiálu na krajnici velkých z kamene, do lože z cementové malty</t>
  </si>
  <si>
    <t>-1555998235</t>
  </si>
  <si>
    <t>https://podminky.urs.cz/item/CS_URS_2025_02/591141111</t>
  </si>
  <si>
    <t>53</t>
  </si>
  <si>
    <t>58381008</t>
  </si>
  <si>
    <t>kostka štípaná dlažební žula velká 15/17</t>
  </si>
  <si>
    <t>-1066274422</t>
  </si>
  <si>
    <t>35,46*1,01 'Přepočtené koeficientem množství</t>
  </si>
  <si>
    <t>54</t>
  </si>
  <si>
    <t>599141111</t>
  </si>
  <si>
    <t>Vyplnění spár mezi silničními dílci jakékoliv tloušťky živičnou zálivkou</t>
  </si>
  <si>
    <t>2080693321</t>
  </si>
  <si>
    <t>https://podminky.urs.cz/item/CS_URS_2025_02/599141111</t>
  </si>
  <si>
    <t>Ostatní konstrukce a práce, bourání</t>
  </si>
  <si>
    <t>91</t>
  </si>
  <si>
    <t>Doplňující konstrukce a práce pozemních komunikací, letišť a ploch</t>
  </si>
  <si>
    <t>55</t>
  </si>
  <si>
    <t>912211111</t>
  </si>
  <si>
    <t>Montáž směrového sloupku plastového s odrazkou prostým uložením bez betonového základu silničního</t>
  </si>
  <si>
    <t>1770185377</t>
  </si>
  <si>
    <t>https://podminky.urs.cz/item/CS_URS_2025_02/912211111</t>
  </si>
  <si>
    <t>56</t>
  </si>
  <si>
    <t>40445158</t>
  </si>
  <si>
    <t>sloupek směrový silniční plastový 1,2m</t>
  </si>
  <si>
    <t>-1987228538</t>
  </si>
  <si>
    <t>57</t>
  </si>
  <si>
    <t>915121121</t>
  </si>
  <si>
    <t>Vodorovné dopravní značení stříkané barvou vodící čára bílá šířky 250 mm přerušovaná základní</t>
  </si>
  <si>
    <t>-767119993</t>
  </si>
  <si>
    <t>https://podminky.urs.cz/item/CS_URS_2025_02/915121121</t>
  </si>
  <si>
    <t>58</t>
  </si>
  <si>
    <t>915611111</t>
  </si>
  <si>
    <t>Předznačení pro vodorovné značení stříkané barvou nebo prováděné z nátěrových hmot liniové dělicí čáry, vodicí proužky</t>
  </si>
  <si>
    <t>-409243352</t>
  </si>
  <si>
    <t>https://podminky.urs.cz/item/CS_URS_2025_02/915611111</t>
  </si>
  <si>
    <t>59</t>
  </si>
  <si>
    <t>919124121</t>
  </si>
  <si>
    <t>Dilatační spáry vkládané v cementobetonovém krytu s odstraněním vložek, s vyčištěním a vyplněním spár asfaltovou zálivkou</t>
  </si>
  <si>
    <t>-1864386951</t>
  </si>
  <si>
    <t>https://podminky.urs.cz/item/CS_URS_2025_02/919124121</t>
  </si>
  <si>
    <t>0,810</t>
  </si>
  <si>
    <t>60</t>
  </si>
  <si>
    <t>919521160</t>
  </si>
  <si>
    <t>Zřízení silničního propustku z trub betonových nebo železobetonových DN 800 mm</t>
  </si>
  <si>
    <t>-1933377250</t>
  </si>
  <si>
    <t>https://podminky.urs.cz/item/CS_URS_2025_02/919521160</t>
  </si>
  <si>
    <t>6,820</t>
  </si>
  <si>
    <t>61</t>
  </si>
  <si>
    <t>59222002</t>
  </si>
  <si>
    <t>trouba ŽB hrdlová DN 800</t>
  </si>
  <si>
    <t>2034144686</t>
  </si>
  <si>
    <t>62</t>
  </si>
  <si>
    <t>59222496</t>
  </si>
  <si>
    <t>trouba ŽB hrdlová patková úhlová DN 800</t>
  </si>
  <si>
    <t>-1102441558</t>
  </si>
  <si>
    <t>2+2</t>
  </si>
  <si>
    <t>63</t>
  </si>
  <si>
    <t>919735113</t>
  </si>
  <si>
    <t>Řezání stávajícího živičného krytu nebo podkladu hloubky přes 100 do 150 mm</t>
  </si>
  <si>
    <t>871001387</t>
  </si>
  <si>
    <t>https://podminky.urs.cz/item/CS_URS_2025_02/919735113</t>
  </si>
  <si>
    <t>64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</si>
  <si>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</si>
  <si>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</si>
  <si>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1765888505</t>
  </si>
  <si>
    <t>https://podminky.urs.cz/item/CS_URS_2025_02/916131213</t>
  </si>
  <si>
    <t>102,8</t>
  </si>
  <si>
    <t>65</t>
  </si>
  <si>
    <t>59217031</t>
  </si>
  <si>
    <t>obrubník betonový silniční 1000x150x250mm</t>
  </si>
  <si>
    <t>-666513063</t>
  </si>
  <si>
    <t>102,8*1,02 'Přepočtené koeficientem množství</t>
  </si>
  <si>
    <t>66</t>
  </si>
  <si>
    <t>916991121</t>
  </si>
  <si>
    <t>Lože pod obrubníky, krajníky nebo obruby z dlažebních kostek z betonu prostého</t>
  </si>
  <si>
    <t>243418552</t>
  </si>
  <si>
    <t>https://podminky.urs.cz/item/CS_URS_2025_02/916991121</t>
  </si>
  <si>
    <t>0,05*0,45*59</t>
  </si>
  <si>
    <t>93</t>
  </si>
  <si>
    <t>Dokončovací konstrukce a práce inženýrských staveb</t>
  </si>
  <si>
    <t>67</t>
  </si>
  <si>
    <t>938908411</t>
  </si>
  <si>
    <t>Čištění vozovek splachováním vodou povrchu podkladu nebo krytu živičného, betonového nebo dlážděného</t>
  </si>
  <si>
    <t>-1954437368</t>
  </si>
  <si>
    <t>https://podminky.urs.cz/item/CS_URS_2025_02/938908411</t>
  </si>
  <si>
    <t>0,6*37</t>
  </si>
  <si>
    <t>96</t>
  </si>
  <si>
    <t>Bourání konstrukcí</t>
  </si>
  <si>
    <t>68</t>
  </si>
  <si>
    <t>966008112</t>
  </si>
  <si>
    <t>Bourání trubního propustku s odklizením a uložením vybouraného materiálu na skládku na vzdálenost do 3 m nebo s naložením na dopravní prostředek z trub betonových nebo železobetonových DN přes 300 do 500 mm</t>
  </si>
  <si>
    <t>681842968</t>
  </si>
  <si>
    <t>https://podminky.urs.cz/item/CS_URS_2025_02/966008112</t>
  </si>
  <si>
    <t>997</t>
  </si>
  <si>
    <t>Doprava suti a vybouraných hmot</t>
  </si>
  <si>
    <t>69</t>
  </si>
  <si>
    <t>997221551</t>
  </si>
  <si>
    <t>Vodorovná doprava suti bez naložení, ale se složením a s hrubým urovnáním ze sypkých materiálů, na vzdálenost do 1 km</t>
  </si>
  <si>
    <t>-645291809</t>
  </si>
  <si>
    <t>https://podminky.urs.cz/item/CS_URS_2025_02/997221551</t>
  </si>
  <si>
    <t>485,457</t>
  </si>
  <si>
    <t>70</t>
  </si>
  <si>
    <t>997221559</t>
  </si>
  <si>
    <t>Vodorovná doprava suti bez naložení, ale se složením a s hrubým urovnáním Příplatek k ceně za každý další i započatý 1 km přes 1 km (19 km)</t>
  </si>
  <si>
    <t>2102279090</t>
  </si>
  <si>
    <t>https://podminky.urs.cz/item/CS_URS_2025_02/997221559</t>
  </si>
  <si>
    <t>71</t>
  </si>
  <si>
    <t>997221571</t>
  </si>
  <si>
    <t>Vodorovná doprava vybouraných hmot bez naložení, ale se složením a s hrubým urovnáním na vzdálenost do 1 km</t>
  </si>
  <si>
    <t>-91139203</t>
  </si>
  <si>
    <t>https://podminky.urs.cz/item/CS_URS_2025_02/997221571</t>
  </si>
  <si>
    <t>5,880</t>
  </si>
  <si>
    <t>72</t>
  </si>
  <si>
    <t>997221579</t>
  </si>
  <si>
    <t>Vodorovná doprava vybouraných hmot bez naložení, ale se složením a s hrubým urovnáním na vzdálenost Příplatek k ceně za každý další i započatý 1 km přes 1 km (19 km)</t>
  </si>
  <si>
    <t>547833598</t>
  </si>
  <si>
    <t>https://podminky.urs.cz/item/CS_URS_2025_02/997221579</t>
  </si>
  <si>
    <t>73</t>
  </si>
  <si>
    <t>997221611</t>
  </si>
  <si>
    <t>Nakládání na dopravní prostředky pro vodorovnou dopravu suti</t>
  </si>
  <si>
    <t>-1560032130</t>
  </si>
  <si>
    <t>https://podminky.urs.cz/item/CS_URS_2025_02/997221611</t>
  </si>
  <si>
    <t>74</t>
  </si>
  <si>
    <t>997221612</t>
  </si>
  <si>
    <t>Nakládání na dopravní prostředky pro vodorovnou dopravu vybouraných hmot</t>
  </si>
  <si>
    <t>-541199841</t>
  </si>
  <si>
    <t>https://podminky.urs.cz/item/CS_URS_2025_02/997221612</t>
  </si>
  <si>
    <t>998</t>
  </si>
  <si>
    <t>Přesun hmot</t>
  </si>
  <si>
    <t>75</t>
  </si>
  <si>
    <t>998225111</t>
  </si>
  <si>
    <t>Přesun hmot pro komunikace s krytem z kameniva, monolitickým betonovým nebo živičným dopravní vzdálenost do 200 m jakékoliv délky objektu</t>
  </si>
  <si>
    <t>1888108380</t>
  </si>
  <si>
    <t>https://podminky.urs.cz/item/CS_URS_2025_02/998225111</t>
  </si>
  <si>
    <t>2424,557</t>
  </si>
  <si>
    <t>76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</si>
  <si>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</si>
  <si>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</si>
  <si>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-289109522</t>
  </si>
  <si>
    <t>https://podminky.urs.cz/item/CS_URS_2025_02/998225191</t>
  </si>
  <si>
    <t>SO03 - Kanalizační přípojka v trase cesty C1 v k. ú. Chlum u Volar</t>
  </si>
  <si>
    <t xml:space="preserve">    8 - Vedení trubní dálková a přípojná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</si>
  <si>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</si>
  <si>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</si>
  <si>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1770091866</t>
  </si>
  <si>
    <t>https://podminky.urs.cz/item/CS_URS_2025_02/132154204</t>
  </si>
  <si>
    <t>289</t>
  </si>
  <si>
    <t>151101102</t>
  </si>
  <si>
    <t>Zřízení pažení a rozepření stěn rýh pro podzemní vedení příložné pro jakoukoliv mezerovitost, hloubky přes 2 do 4 m</t>
  </si>
  <si>
    <t>819972818</t>
  </si>
  <si>
    <t>https://podminky.urs.cz/item/CS_URS_2025_02/151101102</t>
  </si>
  <si>
    <t>hlavní trasa</t>
  </si>
  <si>
    <t>2*251,946</t>
  </si>
  <si>
    <t>z odboček</t>
  </si>
  <si>
    <t>1,38*11,4</t>
  </si>
  <si>
    <t>151101112</t>
  </si>
  <si>
    <t>Odstranění pažení a rozepření stěn rýh pro podzemní vedení s uložením materiálu na vzdálenost do 3 m od kraje výkopu příložné, hloubky přes 2 do 4 m</t>
  </si>
  <si>
    <t>1721325456</t>
  </si>
  <si>
    <t>https://podminky.urs.cz/item/CS_URS_2025_02/151101112</t>
  </si>
  <si>
    <t>519,624</t>
  </si>
  <si>
    <t>-884043619</t>
  </si>
  <si>
    <t>69,324</t>
  </si>
  <si>
    <t>-1510123686</t>
  </si>
  <si>
    <t>rozšíření výška 1,4 m</t>
  </si>
  <si>
    <t>35,06*1,4</t>
  </si>
  <si>
    <t>rozšíření výška 2,3</t>
  </si>
  <si>
    <t>8,8*2,3</t>
  </si>
  <si>
    <t>151101301</t>
  </si>
  <si>
    <t>Zřízení rozepření zapažených stěn výkopů s potřebným přepažováním při pažení příložném, hloubky do 4 m</t>
  </si>
  <si>
    <t>1957198306</t>
  </si>
  <si>
    <t>https://podminky.urs.cz/item/CS_URS_2025_02/151101301</t>
  </si>
  <si>
    <t>117,600</t>
  </si>
  <si>
    <t>151101311</t>
  </si>
  <si>
    <t>Odstranění rozepření stěn výkopů s uložením materiálu na vzdálenost do 3 m od okraje výkopu pažení příložného, hloubky do 4 m</t>
  </si>
  <si>
    <t>850161616</t>
  </si>
  <si>
    <t>https://podminky.urs.cz/item/CS_URS_2025_02/151101311</t>
  </si>
  <si>
    <t>117,60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</si>
  <si>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</si>
  <si>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-481475826</t>
  </si>
  <si>
    <t>1052258260</t>
  </si>
  <si>
    <t>1768715562</t>
  </si>
  <si>
    <t>-221069710</t>
  </si>
  <si>
    <t>1165984214</t>
  </si>
  <si>
    <t>-1150486777</t>
  </si>
  <si>
    <t>290,629*1,8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</si>
  <si>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</si>
  <si>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</si>
  <si>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2056238745</t>
  </si>
  <si>
    <t>https://podminky.urs.cz/item/CS_URS_2025_02/175151101</t>
  </si>
  <si>
    <t>91,2</t>
  </si>
  <si>
    <t>58337303</t>
  </si>
  <si>
    <t>štěrkopísek frakce 0/8</t>
  </si>
  <si>
    <t>1840375901</t>
  </si>
  <si>
    <t>91,2*1,8</t>
  </si>
  <si>
    <t>-1109381905</t>
  </si>
  <si>
    <t>289*1,8</t>
  </si>
  <si>
    <t>171152501</t>
  </si>
  <si>
    <t>Zhutnění podloží z rostlé horniny třídy těžitelnosti I a II, skupiny 1 až 4 z hornin soudružných a nesoudržných</t>
  </si>
  <si>
    <t>1320604075</t>
  </si>
  <si>
    <t>https://podminky.urs.cz/item/CS_URS_2025_02/171152501</t>
  </si>
  <si>
    <t>228</t>
  </si>
  <si>
    <t>451572111</t>
  </si>
  <si>
    <t>Lože pod potrubí, stoky a drobné objekty v otevřeném výkopu z kameniva drobného těženého 0 až 4 mm</t>
  </si>
  <si>
    <t>-62553622</t>
  </si>
  <si>
    <t>https://podminky.urs.cz/item/CS_URS_2025_02/451572111</t>
  </si>
  <si>
    <t>22,8</t>
  </si>
  <si>
    <t>Vedení trubní dálková a přípojná</t>
  </si>
  <si>
    <t>892372111</t>
  </si>
  <si>
    <t>Tlakové zkoušky vodou zabezpečení konců potrubí při tlakových zkouškách DN do 300</t>
  </si>
  <si>
    <t>1300506989</t>
  </si>
  <si>
    <t>https://podminky.urs.cz/item/CS_URS_2025_02/892372111</t>
  </si>
  <si>
    <t>892381111</t>
  </si>
  <si>
    <t>Tlakové zkoušky vodou na potrubí DN 250, 300 nebo 350</t>
  </si>
  <si>
    <t>-79564255</t>
  </si>
  <si>
    <t>https://podminky.urs.cz/item/CS_URS_2025_02/892381111</t>
  </si>
  <si>
    <t>171,900</t>
  </si>
  <si>
    <t>894410101</t>
  </si>
  <si>
    <t>Osazení betonových dílců šachet kanalizačních dno DN 1000, výšky 600 mm</t>
  </si>
  <si>
    <t>-298435278</t>
  </si>
  <si>
    <t>https://podminky.urs.cz/item/CS_URS_2025_02/894410101</t>
  </si>
  <si>
    <t>59224337</t>
  </si>
  <si>
    <t>dno betonové šachty kanalizační přímé 100x60x40cm</t>
  </si>
  <si>
    <t>359909082</t>
  </si>
  <si>
    <t>894410232</t>
  </si>
  <si>
    <t xml:space="preserve">Osazení betonových dílců šachet kanalizačních </t>
  </si>
  <si>
    <t>-1291723740</t>
  </si>
  <si>
    <t>https://podminky.urs.cz/item/CS_URS_2025_02/894410232</t>
  </si>
  <si>
    <t>59224167</t>
  </si>
  <si>
    <t>skruž betonová 100x60x12cm, stupadla poplastovaná</t>
  </si>
  <si>
    <t>-1278697553</t>
  </si>
  <si>
    <t>894410212</t>
  </si>
  <si>
    <t>Osazení betonových dílců šachet kanalizačních skruž rovná DN 1000</t>
  </si>
  <si>
    <t>1061364786</t>
  </si>
  <si>
    <t>https://podminky.urs.cz/item/CS_URS_2025_02/894410212</t>
  </si>
  <si>
    <t>59224068</t>
  </si>
  <si>
    <t>skruž betonová DN 1000x500 PS, 100x50x12cm</t>
  </si>
  <si>
    <t>1803917521</t>
  </si>
  <si>
    <t>59224070</t>
  </si>
  <si>
    <t>skruž betonová DN 1000x1000 PS, 100x100x12cm</t>
  </si>
  <si>
    <t>-1530931930</t>
  </si>
  <si>
    <t>59224066</t>
  </si>
  <si>
    <t>skruž betonová DN 1000x250 PS, 100x25x12cm</t>
  </si>
  <si>
    <t>142160168</t>
  </si>
  <si>
    <t>59224185</t>
  </si>
  <si>
    <t>prstenec šachtový vyrovnávací betonový 625x120x60mm</t>
  </si>
  <si>
    <t>1632321014</t>
  </si>
  <si>
    <t>59224187</t>
  </si>
  <si>
    <t>prstenec šachtový vyrovnávací betonový 625x120x100mm</t>
  </si>
  <si>
    <t>515315252</t>
  </si>
  <si>
    <t>899104112</t>
  </si>
  <si>
    <t>Osazení poklopů litinových, ocelových nebo železobetonových včetně rámů pro třídu zatížení D400, E600</t>
  </si>
  <si>
    <t>-1190846578</t>
  </si>
  <si>
    <t>https://podminky.urs.cz/item/CS_URS_2025_02/899104112</t>
  </si>
  <si>
    <t>55241033</t>
  </si>
  <si>
    <t>poklop šachtový tř D400 v samonivelačním rámu pro intenzivní provoz</t>
  </si>
  <si>
    <t>-630014287</t>
  </si>
  <si>
    <t>877370320</t>
  </si>
  <si>
    <t>Montáž tvarovek potrubí DN 300</t>
  </si>
  <si>
    <t>-273121622</t>
  </si>
  <si>
    <t>https://podminky.urs.cz/item/CS_URS_2025_02/877370320</t>
  </si>
  <si>
    <t>28617217</t>
  </si>
  <si>
    <t>odbočka kanalizační PP SN16 45° DN 300/300</t>
  </si>
  <si>
    <t>1473011418</t>
  </si>
  <si>
    <t>871370320</t>
  </si>
  <si>
    <t>Montáž kanalizačního potrubí z plastů z polypropylenu PP hladkého plnostěnného SN 12 DN 300</t>
  </si>
  <si>
    <t>770852824</t>
  </si>
  <si>
    <t>https://podminky.urs.cz/item/CS_URS_2025_02/871370320</t>
  </si>
  <si>
    <t>28617040</t>
  </si>
  <si>
    <t>trubka kanalizační PP plnostěnná třívrstvá DN 300x6000mm SN12</t>
  </si>
  <si>
    <t>513324794</t>
  </si>
  <si>
    <t>171,9*1,015 'Přepočtené koeficientem množství</t>
  </si>
  <si>
    <t>28617034</t>
  </si>
  <si>
    <t>trubka kanalizační PP plnostěnná třívrstvá DN 300x3000mm SN12</t>
  </si>
  <si>
    <t>367454638</t>
  </si>
  <si>
    <t>28611594</t>
  </si>
  <si>
    <t>zátka kanalizace plastové KG DN 300</t>
  </si>
  <si>
    <t>1925392475</t>
  </si>
  <si>
    <t>28611595</t>
  </si>
  <si>
    <t>Výstražná fólie z polyethylenu šíře 33cm s potiskem</t>
  </si>
  <si>
    <t>-673515108</t>
  </si>
  <si>
    <t>171,90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</si>
  <si>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</si>
  <si>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</si>
  <si>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-707603676</t>
  </si>
  <si>
    <t>https://podminky.urs.cz/item/CS_URS_2025_02/998276101</t>
  </si>
  <si>
    <t>198,736</t>
  </si>
  <si>
    <t>SO04 - Rekonstrukce polní cesty C1 v k. ú. Chlum u Volar, DIO</t>
  </si>
  <si>
    <t>913121111</t>
  </si>
  <si>
    <t>Montáž a demontáž dočasných dopravních značek kompletních značek vč. podstavce a sloupku základních</t>
  </si>
  <si>
    <t>-1641697946</t>
  </si>
  <si>
    <t>https://podminky.urs.cz/item/CS_URS_2025_02/913121111</t>
  </si>
  <si>
    <t>913321115</t>
  </si>
  <si>
    <t>Montáž a demontáž dočasných dopravních vodících zařízení soupravy směrových desek s výstražným světlem 3 desky</t>
  </si>
  <si>
    <t>1080303334</t>
  </si>
  <si>
    <t>https://podminky.urs.cz/item/CS_URS_2025_02/913321115</t>
  </si>
  <si>
    <t>913311215</t>
  </si>
  <si>
    <t>Příplatek za první a každý další den použití dočasných dopravních vodících zařízení k ceně 31-1115</t>
  </si>
  <si>
    <t>-1345134950</t>
  </si>
  <si>
    <t>https://podminky.urs.cz/item/CS_URS_2025_02/913311215</t>
  </si>
  <si>
    <t>913111215</t>
  </si>
  <si>
    <t>Příplatek za první a každý další den použití dočasných dopravních značek k ceně 11-1115</t>
  </si>
  <si>
    <t>1685656921</t>
  </si>
  <si>
    <t>https://podminky.urs.cz/item/CS_URS_2025_02/913111215</t>
  </si>
  <si>
    <t>761175821</t>
  </si>
  <si>
    <t>SO 900 - Vedlejší rozpočtové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</si>
  <si>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</si>
  <si>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</si>
  <si>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</si>
  <si>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</si>
  <si>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</si>
  <si>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</si>
  <si>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zeměměřičské a projektové práce</t>
  </si>
  <si>
    <t>012103000</t>
  </si>
  <si>
    <t>Geodetické práce před výstavbou</t>
  </si>
  <si>
    <t>soub</t>
  </si>
  <si>
    <t>1024</t>
  </si>
  <si>
    <t>216661468</t>
  </si>
  <si>
    <t>https://podminky.urs.cz/item/CS_URS_2025_02/012103000</t>
  </si>
  <si>
    <t>012203000</t>
  </si>
  <si>
    <t>Geodetické práce při provádění stavby</t>
  </si>
  <si>
    <t>-2132820242</t>
  </si>
  <si>
    <t>https://podminky.urs.cz/item/CS_URS_2025_02/012203000</t>
  </si>
  <si>
    <t>012303000</t>
  </si>
  <si>
    <t>Geodetické práce po výstavbě</t>
  </si>
  <si>
    <t>-31681059</t>
  </si>
  <si>
    <t>https://podminky.urs.cz/item/CS_URS_2025_02/012303000</t>
  </si>
  <si>
    <t>0131940R1</t>
  </si>
  <si>
    <t>Pasportizace</t>
  </si>
  <si>
    <t>-1902982433</t>
  </si>
  <si>
    <t>0131940R2</t>
  </si>
  <si>
    <t>Geotechnické práce</t>
  </si>
  <si>
    <t>210335240</t>
  </si>
  <si>
    <t>01324400R</t>
  </si>
  <si>
    <t>Dokumentace relizační</t>
  </si>
  <si>
    <t>1333103695</t>
  </si>
  <si>
    <t>013254000</t>
  </si>
  <si>
    <t>Dokumentace skutečného provedení stavby</t>
  </si>
  <si>
    <t>-1150582864</t>
  </si>
  <si>
    <t>https://podminky.urs.cz/item/CS_URS_2025_02/013254000</t>
  </si>
  <si>
    <t>VRN3</t>
  </si>
  <si>
    <t>Zařízení staveniště</t>
  </si>
  <si>
    <t>030001000</t>
  </si>
  <si>
    <t>1339215694</t>
  </si>
  <si>
    <t>https://podminky.urs.cz/item/CS_URS_2025_02/030001000</t>
  </si>
  <si>
    <t>VRN4</t>
  </si>
  <si>
    <t>Inženýrská činnost</t>
  </si>
  <si>
    <t>043134000</t>
  </si>
  <si>
    <t>Zkoušky zatěžovací</t>
  </si>
  <si>
    <t>-1135676736</t>
  </si>
  <si>
    <t>https://podminky.urs.cz/item/CS_URS_2025_02/043134000</t>
  </si>
  <si>
    <t>0431340R1</t>
  </si>
  <si>
    <t>Vytýčení inženýrských sítí</t>
  </si>
  <si>
    <t>397115334</t>
  </si>
  <si>
    <t>0431340R2</t>
  </si>
  <si>
    <t>Ekotoxikologický test výkopové zeminy</t>
  </si>
  <si>
    <t>-866662065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</si>
</sst>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251101" TargetMode="External" /><Relationship Id="rId2" Type="http://schemas.openxmlformats.org/officeDocument/2006/relationships/hyperlink" Target="https://podminky.urs.cz/item/CS_URS_2025_02/111209111" TargetMode="External" /><Relationship Id="rId3" Type="http://schemas.openxmlformats.org/officeDocument/2006/relationships/hyperlink" Target="https://podminky.urs.cz/item/CS_URS_2025_02/119001421" TargetMode="External" /><Relationship Id="rId4" Type="http://schemas.openxmlformats.org/officeDocument/2006/relationships/hyperlink" Target="https://podminky.urs.cz/item/CS_URS_2025_02/121151125" TargetMode="External" /><Relationship Id="rId5" Type="http://schemas.openxmlformats.org/officeDocument/2006/relationships/hyperlink" Target="https://podminky.urs.cz/item/CS_URS_2025_02/122251104" TargetMode="External" /><Relationship Id="rId6" Type="http://schemas.openxmlformats.org/officeDocument/2006/relationships/hyperlink" Target="https://podminky.urs.cz/item/CS_URS_2025_02/139001101" TargetMode="External" /><Relationship Id="rId7" Type="http://schemas.openxmlformats.org/officeDocument/2006/relationships/hyperlink" Target="https://podminky.urs.cz/item/CS_URS_2025_02/132151104" TargetMode="External" /><Relationship Id="rId8" Type="http://schemas.openxmlformats.org/officeDocument/2006/relationships/hyperlink" Target="https://podminky.urs.cz/item/CS_URS_2025_02/151101201" TargetMode="External" /><Relationship Id="rId9" Type="http://schemas.openxmlformats.org/officeDocument/2006/relationships/hyperlink" Target="https://podminky.urs.cz/item/CS_URS_2025_02/151101211" TargetMode="External" /><Relationship Id="rId10" Type="http://schemas.openxmlformats.org/officeDocument/2006/relationships/hyperlink" Target="https://podminky.urs.cz/item/CS_URS_2025_02/161151103" TargetMode="External" /><Relationship Id="rId11" Type="http://schemas.openxmlformats.org/officeDocument/2006/relationships/hyperlink" Target="https://podminky.urs.cz/item/CS_URS_2025_02/167151111" TargetMode="External" /><Relationship Id="rId12" Type="http://schemas.openxmlformats.org/officeDocument/2006/relationships/hyperlink" Target="https://podminky.urs.cz/item/CS_URS_2025_02/162751117" TargetMode="External" /><Relationship Id="rId13" Type="http://schemas.openxmlformats.org/officeDocument/2006/relationships/hyperlink" Target="https://podminky.urs.cz/item/CS_URS_2025_02/162751119" TargetMode="External" /><Relationship Id="rId14" Type="http://schemas.openxmlformats.org/officeDocument/2006/relationships/hyperlink" Target="https://podminky.urs.cz/item/CS_URS_2025_02/162301501" TargetMode="External" /><Relationship Id="rId15" Type="http://schemas.openxmlformats.org/officeDocument/2006/relationships/hyperlink" Target="https://podminky.urs.cz/item/CS_URS_2025_02/171151111" TargetMode="External" /><Relationship Id="rId16" Type="http://schemas.openxmlformats.org/officeDocument/2006/relationships/hyperlink" Target="https://podminky.urs.cz/item/CS_URS_2025_02/171151101" TargetMode="External" /><Relationship Id="rId17" Type="http://schemas.openxmlformats.org/officeDocument/2006/relationships/hyperlink" Target="https://podminky.urs.cz/item/CS_URS_2025_02/171251101" TargetMode="External" /><Relationship Id="rId18" Type="http://schemas.openxmlformats.org/officeDocument/2006/relationships/hyperlink" Target="https://podminky.urs.cz/item/CS_URS_2025_02/171251201" TargetMode="External" /><Relationship Id="rId19" Type="http://schemas.openxmlformats.org/officeDocument/2006/relationships/hyperlink" Target="https://podminky.urs.cz/item/CS_URS_2025_02/174151101" TargetMode="External" /><Relationship Id="rId20" Type="http://schemas.openxmlformats.org/officeDocument/2006/relationships/hyperlink" Target="https://podminky.urs.cz/item/CS_URS_2025_02/181152302" TargetMode="External" /><Relationship Id="rId21" Type="http://schemas.openxmlformats.org/officeDocument/2006/relationships/hyperlink" Target="https://podminky.urs.cz/item/CS_URS_2025_02/181351115" TargetMode="External" /><Relationship Id="rId22" Type="http://schemas.openxmlformats.org/officeDocument/2006/relationships/hyperlink" Target="https://podminky.urs.cz/item/CS_URS_2025_02/182151111" TargetMode="External" /><Relationship Id="rId23" Type="http://schemas.openxmlformats.org/officeDocument/2006/relationships/hyperlink" Target="https://podminky.urs.cz/item/CS_URS_2025_02/182251101" TargetMode="External" /><Relationship Id="rId24" Type="http://schemas.openxmlformats.org/officeDocument/2006/relationships/hyperlink" Target="https://podminky.urs.cz/item/CS_URS_2025_02/182351124" TargetMode="External" /><Relationship Id="rId25" Type="http://schemas.openxmlformats.org/officeDocument/2006/relationships/hyperlink" Target="https://podminky.urs.cz/item/CS_URS_2025_02/171201231" TargetMode="External" /><Relationship Id="rId26" Type="http://schemas.openxmlformats.org/officeDocument/2006/relationships/hyperlink" Target="https://podminky.urs.cz/item/CS_URS_2025_02/113154541" TargetMode="External" /><Relationship Id="rId27" Type="http://schemas.openxmlformats.org/officeDocument/2006/relationships/hyperlink" Target="https://podminky.urs.cz/item/CS_URS_2025_02/113107212" TargetMode="External" /><Relationship Id="rId28" Type="http://schemas.openxmlformats.org/officeDocument/2006/relationships/hyperlink" Target="https://podminky.urs.cz/item/CS_URS_2025_02/181411121" TargetMode="External" /><Relationship Id="rId29" Type="http://schemas.openxmlformats.org/officeDocument/2006/relationships/hyperlink" Target="https://podminky.urs.cz/item/CS_URS_2025_02/181411123" TargetMode="External" /><Relationship Id="rId30" Type="http://schemas.openxmlformats.org/officeDocument/2006/relationships/hyperlink" Target="https://podminky.urs.cz/item/CS_URS_2025_02/185851121" TargetMode="External" /><Relationship Id="rId31" Type="http://schemas.openxmlformats.org/officeDocument/2006/relationships/hyperlink" Target="https://podminky.urs.cz/item/CS_URS_2025_02/185804312" TargetMode="External" /><Relationship Id="rId32" Type="http://schemas.openxmlformats.org/officeDocument/2006/relationships/hyperlink" Target="https://podminky.urs.cz/item/CS_URS_2025_02/273311127" TargetMode="External" /><Relationship Id="rId33" Type="http://schemas.openxmlformats.org/officeDocument/2006/relationships/hyperlink" Target="https://podminky.urs.cz/item/CS_URS_2025_02/273354111" TargetMode="External" /><Relationship Id="rId34" Type="http://schemas.openxmlformats.org/officeDocument/2006/relationships/hyperlink" Target="https://podminky.urs.cz/item/CS_URS_2025_02/273354211" TargetMode="External" /><Relationship Id="rId35" Type="http://schemas.openxmlformats.org/officeDocument/2006/relationships/hyperlink" Target="https://podminky.urs.cz/item/CS_URS_2025_02/274311128" TargetMode="External" /><Relationship Id="rId36" Type="http://schemas.openxmlformats.org/officeDocument/2006/relationships/hyperlink" Target="https://podminky.urs.cz/item/CS_URS_2025_02/213141111" TargetMode="External" /><Relationship Id="rId37" Type="http://schemas.openxmlformats.org/officeDocument/2006/relationships/hyperlink" Target="https://podminky.urs.cz/item/CS_URS_2025_02/469211122" TargetMode="External" /><Relationship Id="rId38" Type="http://schemas.openxmlformats.org/officeDocument/2006/relationships/hyperlink" Target="https://podminky.urs.cz/item/CS_URS_2025_02/465513127" TargetMode="External" /><Relationship Id="rId39" Type="http://schemas.openxmlformats.org/officeDocument/2006/relationships/hyperlink" Target="https://podminky.urs.cz/item/CS_URS_2025_02/451316112" TargetMode="External" /><Relationship Id="rId40" Type="http://schemas.openxmlformats.org/officeDocument/2006/relationships/hyperlink" Target="https://podminky.urs.cz/item/CS_URS_2025_02/564851111" TargetMode="External" /><Relationship Id="rId41" Type="http://schemas.openxmlformats.org/officeDocument/2006/relationships/hyperlink" Target="https://podminky.urs.cz/item/CS_URS_2025_02/564871011" TargetMode="External" /><Relationship Id="rId42" Type="http://schemas.openxmlformats.org/officeDocument/2006/relationships/hyperlink" Target="https://podminky.urs.cz/item/CS_URS_2025_02/567122111" TargetMode="External" /><Relationship Id="rId43" Type="http://schemas.openxmlformats.org/officeDocument/2006/relationships/hyperlink" Target="https://podminky.urs.cz/item/CS_URS_2025_02/567132113" TargetMode="External" /><Relationship Id="rId44" Type="http://schemas.openxmlformats.org/officeDocument/2006/relationships/hyperlink" Target="https://podminky.urs.cz/item/CS_URS_2025_02/565135121" TargetMode="External" /><Relationship Id="rId45" Type="http://schemas.openxmlformats.org/officeDocument/2006/relationships/hyperlink" Target="https://podminky.urs.cz/item/CS_URS_2025_02/577134121" TargetMode="External" /><Relationship Id="rId46" Type="http://schemas.openxmlformats.org/officeDocument/2006/relationships/hyperlink" Target="https://podminky.urs.cz/item/CS_URS_2025_02/573211109" TargetMode="External" /><Relationship Id="rId47" Type="http://schemas.openxmlformats.org/officeDocument/2006/relationships/hyperlink" Target="https://podminky.urs.cz/item/CS_URS_2025_02/573211112" TargetMode="External" /><Relationship Id="rId48" Type="http://schemas.openxmlformats.org/officeDocument/2006/relationships/hyperlink" Target="https://podminky.urs.cz/item/CS_URS_2025_02/591141111" TargetMode="External" /><Relationship Id="rId49" Type="http://schemas.openxmlformats.org/officeDocument/2006/relationships/hyperlink" Target="https://podminky.urs.cz/item/CS_URS_2025_02/599141111" TargetMode="External" /><Relationship Id="rId50" Type="http://schemas.openxmlformats.org/officeDocument/2006/relationships/hyperlink" Target="https://podminky.urs.cz/item/CS_URS_2025_02/912211111" TargetMode="External" /><Relationship Id="rId51" Type="http://schemas.openxmlformats.org/officeDocument/2006/relationships/hyperlink" Target="https://podminky.urs.cz/item/CS_URS_2025_02/915121121" TargetMode="External" /><Relationship Id="rId52" Type="http://schemas.openxmlformats.org/officeDocument/2006/relationships/hyperlink" Target="https://podminky.urs.cz/item/CS_URS_2025_02/915611111" TargetMode="External" /><Relationship Id="rId53" Type="http://schemas.openxmlformats.org/officeDocument/2006/relationships/hyperlink" Target="https://podminky.urs.cz/item/CS_URS_2025_02/919124121" TargetMode="External" /><Relationship Id="rId54" Type="http://schemas.openxmlformats.org/officeDocument/2006/relationships/hyperlink" Target="https://podminky.urs.cz/item/CS_URS_2025_02/919521160" TargetMode="External" /><Relationship Id="rId55" Type="http://schemas.openxmlformats.org/officeDocument/2006/relationships/hyperlink" Target="https://podminky.urs.cz/item/CS_URS_2025_02/919735113" TargetMode="External" /><Relationship Id="rId56" Type="http://schemas.openxmlformats.org/officeDocument/2006/relationships/hyperlink" Target="https://podminky.urs.cz/item/CS_URS_2025_02/916131213" TargetMode="External" /><Relationship Id="rId57" Type="http://schemas.openxmlformats.org/officeDocument/2006/relationships/hyperlink" Target="https://podminky.urs.cz/item/CS_URS_2025_02/916991121" TargetMode="External" /><Relationship Id="rId58" Type="http://schemas.openxmlformats.org/officeDocument/2006/relationships/hyperlink" Target="https://podminky.urs.cz/item/CS_URS_2025_02/938908411" TargetMode="External" /><Relationship Id="rId59" Type="http://schemas.openxmlformats.org/officeDocument/2006/relationships/hyperlink" Target="https://podminky.urs.cz/item/CS_URS_2025_02/966008112" TargetMode="External" /><Relationship Id="rId60" Type="http://schemas.openxmlformats.org/officeDocument/2006/relationships/hyperlink" Target="https://podminky.urs.cz/item/CS_URS_2025_02/997221551" TargetMode="External" /><Relationship Id="rId61" Type="http://schemas.openxmlformats.org/officeDocument/2006/relationships/hyperlink" Target="https://podminky.urs.cz/item/CS_URS_2025_02/997221559" TargetMode="External" /><Relationship Id="rId62" Type="http://schemas.openxmlformats.org/officeDocument/2006/relationships/hyperlink" Target="https://podminky.urs.cz/item/CS_URS_2025_02/997221571" TargetMode="External" /><Relationship Id="rId63" Type="http://schemas.openxmlformats.org/officeDocument/2006/relationships/hyperlink" Target="https://podminky.urs.cz/item/CS_URS_2025_02/997221579" TargetMode="External" /><Relationship Id="rId64" Type="http://schemas.openxmlformats.org/officeDocument/2006/relationships/hyperlink" Target="https://podminky.urs.cz/item/CS_URS_2025_02/997221611" TargetMode="External" /><Relationship Id="rId65" Type="http://schemas.openxmlformats.org/officeDocument/2006/relationships/hyperlink" Target="https://podminky.urs.cz/item/CS_URS_2025_02/997221612" TargetMode="External" /><Relationship Id="rId66" Type="http://schemas.openxmlformats.org/officeDocument/2006/relationships/hyperlink" Target="https://podminky.urs.cz/item/CS_URS_2025_02/998225111" TargetMode="External" /><Relationship Id="rId67" Type="http://schemas.openxmlformats.org/officeDocument/2006/relationships/hyperlink" Target="https://podminky.urs.cz/item/CS_URS_2025_02/998225191" TargetMode="External" /><Relationship Id="rId6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2154204" TargetMode="External" /><Relationship Id="rId2" Type="http://schemas.openxmlformats.org/officeDocument/2006/relationships/hyperlink" Target="https://podminky.urs.cz/item/CS_URS_2025_02/151101102" TargetMode="External" /><Relationship Id="rId3" Type="http://schemas.openxmlformats.org/officeDocument/2006/relationships/hyperlink" Target="https://podminky.urs.cz/item/CS_URS_2025_02/151101112" TargetMode="External" /><Relationship Id="rId4" Type="http://schemas.openxmlformats.org/officeDocument/2006/relationships/hyperlink" Target="https://podminky.urs.cz/item/CS_URS_2025_02/151101201" TargetMode="External" /><Relationship Id="rId5" Type="http://schemas.openxmlformats.org/officeDocument/2006/relationships/hyperlink" Target="https://podminky.urs.cz/item/CS_URS_2025_02/151101211" TargetMode="External" /><Relationship Id="rId6" Type="http://schemas.openxmlformats.org/officeDocument/2006/relationships/hyperlink" Target="https://podminky.urs.cz/item/CS_URS_2025_02/151101301" TargetMode="External" /><Relationship Id="rId7" Type="http://schemas.openxmlformats.org/officeDocument/2006/relationships/hyperlink" Target="https://podminky.urs.cz/item/CS_URS_2025_02/151101311" TargetMode="External" /><Relationship Id="rId8" Type="http://schemas.openxmlformats.org/officeDocument/2006/relationships/hyperlink" Target="https://podminky.urs.cz/item/CS_URS_2025_02/161151103" TargetMode="External" /><Relationship Id="rId9" Type="http://schemas.openxmlformats.org/officeDocument/2006/relationships/hyperlink" Target="https://podminky.urs.cz/item/CS_URS_2025_02/162751117" TargetMode="External" /><Relationship Id="rId10" Type="http://schemas.openxmlformats.org/officeDocument/2006/relationships/hyperlink" Target="https://podminky.urs.cz/item/CS_URS_2025_02/162751119" TargetMode="External" /><Relationship Id="rId11" Type="http://schemas.openxmlformats.org/officeDocument/2006/relationships/hyperlink" Target="https://podminky.urs.cz/item/CS_URS_2025_02/167151111" TargetMode="External" /><Relationship Id="rId12" Type="http://schemas.openxmlformats.org/officeDocument/2006/relationships/hyperlink" Target="https://podminky.urs.cz/item/CS_URS_2025_02/174151101" TargetMode="External" /><Relationship Id="rId13" Type="http://schemas.openxmlformats.org/officeDocument/2006/relationships/hyperlink" Target="https://podminky.urs.cz/item/CS_URS_2025_02/175151101" TargetMode="External" /><Relationship Id="rId14" Type="http://schemas.openxmlformats.org/officeDocument/2006/relationships/hyperlink" Target="https://podminky.urs.cz/item/CS_URS_2025_02/171201231" TargetMode="External" /><Relationship Id="rId15" Type="http://schemas.openxmlformats.org/officeDocument/2006/relationships/hyperlink" Target="https://podminky.urs.cz/item/CS_URS_2025_02/171152501" TargetMode="External" /><Relationship Id="rId16" Type="http://schemas.openxmlformats.org/officeDocument/2006/relationships/hyperlink" Target="https://podminky.urs.cz/item/CS_URS_2025_02/451572111" TargetMode="External" /><Relationship Id="rId17" Type="http://schemas.openxmlformats.org/officeDocument/2006/relationships/hyperlink" Target="https://podminky.urs.cz/item/CS_URS_2025_02/892372111" TargetMode="External" /><Relationship Id="rId18" Type="http://schemas.openxmlformats.org/officeDocument/2006/relationships/hyperlink" Target="https://podminky.urs.cz/item/CS_URS_2025_02/892381111" TargetMode="External" /><Relationship Id="rId19" Type="http://schemas.openxmlformats.org/officeDocument/2006/relationships/hyperlink" Target="https://podminky.urs.cz/item/CS_URS_2025_02/894410101" TargetMode="External" /><Relationship Id="rId20" Type="http://schemas.openxmlformats.org/officeDocument/2006/relationships/hyperlink" Target="https://podminky.urs.cz/item/CS_URS_2025_02/894410232" TargetMode="External" /><Relationship Id="rId21" Type="http://schemas.openxmlformats.org/officeDocument/2006/relationships/hyperlink" Target="https://podminky.urs.cz/item/CS_URS_2025_02/894410212" TargetMode="External" /><Relationship Id="rId22" Type="http://schemas.openxmlformats.org/officeDocument/2006/relationships/hyperlink" Target="https://podminky.urs.cz/item/CS_URS_2025_02/899104112" TargetMode="External" /><Relationship Id="rId23" Type="http://schemas.openxmlformats.org/officeDocument/2006/relationships/hyperlink" Target="https://podminky.urs.cz/item/CS_URS_2025_02/877370320" TargetMode="External" /><Relationship Id="rId24" Type="http://schemas.openxmlformats.org/officeDocument/2006/relationships/hyperlink" Target="https://podminky.urs.cz/item/CS_URS_2025_02/871370320" TargetMode="External" /><Relationship Id="rId25" Type="http://schemas.openxmlformats.org/officeDocument/2006/relationships/hyperlink" Target="https://podminky.urs.cz/item/CS_URS_2025_02/998276101" TargetMode="External" /><Relationship Id="rId2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13121111" TargetMode="External" /><Relationship Id="rId2" Type="http://schemas.openxmlformats.org/officeDocument/2006/relationships/hyperlink" Target="https://podminky.urs.cz/item/CS_URS_2025_02/913321115" TargetMode="External" /><Relationship Id="rId3" Type="http://schemas.openxmlformats.org/officeDocument/2006/relationships/hyperlink" Target="https://podminky.urs.cz/item/CS_URS_2025_02/913311215" TargetMode="External" /><Relationship Id="rId4" Type="http://schemas.openxmlformats.org/officeDocument/2006/relationships/hyperlink" Target="https://podminky.urs.cz/item/CS_URS_2025_02/913111215" TargetMode="External" /><Relationship Id="rId5" Type="http://schemas.openxmlformats.org/officeDocument/2006/relationships/hyperlink" Target="https://podminky.urs.cz/item/CS_URS_2025_02/998225111" TargetMode="External" /><Relationship Id="rId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2103000" TargetMode="External" /><Relationship Id="rId2" Type="http://schemas.openxmlformats.org/officeDocument/2006/relationships/hyperlink" Target="https://podminky.urs.cz/item/CS_URS_2025_02/012203000" TargetMode="External" /><Relationship Id="rId3" Type="http://schemas.openxmlformats.org/officeDocument/2006/relationships/hyperlink" Target="https://podminky.urs.cz/item/CS_URS_2025_02/012303000" TargetMode="External" /><Relationship Id="rId4" Type="http://schemas.openxmlformats.org/officeDocument/2006/relationships/hyperlink" Target="https://podminky.urs.cz/item/CS_URS_2025_02/013254000" TargetMode="External" /><Relationship Id="rId5" Type="http://schemas.openxmlformats.org/officeDocument/2006/relationships/hyperlink" Target="https://podminky.urs.cz/item/CS_URS_2025_02/030001000" TargetMode="External" /><Relationship Id="rId6" Type="http://schemas.openxmlformats.org/officeDocument/2006/relationships/hyperlink" Target="https://podminky.urs.cz/item/CS_URS_2025_02/043134000" TargetMode="External" /><Relationship Id="rId7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polní cesty C1 v k. ú. Chlum u Volar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Chlum u Volar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11. 9. 2025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Státní pozemkový úřad, Pobočka Prachatice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Ing. Petr Kaplan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24.7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01 - Rekonstrukce poln...'!J30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'SO 01 - Rekonstrukce poln...'!P90</f>
        <v>0</v>
      </c>
      <c r="AV55" s="120">
        <f>'SO 01 - Rekonstrukce poln...'!J33</f>
        <v>0</v>
      </c>
      <c r="AW55" s="120">
        <f>'SO 01 - Rekonstrukce poln...'!J34</f>
        <v>0</v>
      </c>
      <c r="AX55" s="120">
        <f>'SO 01 - Rekonstrukce poln...'!J35</f>
        <v>0</v>
      </c>
      <c r="AY55" s="120">
        <f>'SO 01 - Rekonstrukce poln...'!J36</f>
        <v>0</v>
      </c>
      <c r="AZ55" s="120">
        <f>'SO 01 - Rekonstrukce poln...'!F33</f>
        <v>0</v>
      </c>
      <c r="BA55" s="120">
        <f>'SO 01 - Rekonstrukce poln...'!F34</f>
        <v>0</v>
      </c>
      <c r="BB55" s="120">
        <f>'SO 01 - Rekonstrukce poln...'!F35</f>
        <v>0</v>
      </c>
      <c r="BC55" s="120">
        <f>'SO 01 - Rekonstrukce poln...'!F36</f>
        <v>0</v>
      </c>
      <c r="BD55" s="122">
        <f>'SO 01 - Rekonstrukce poln...'!F37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24.7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'SO03 - Kanalizační přípoj...'!J30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'SO03 - Kanalizační přípoj...'!P84</f>
        <v>0</v>
      </c>
      <c r="AV56" s="120">
        <f>'SO03 - Kanalizační přípoj...'!J33</f>
        <v>0</v>
      </c>
      <c r="AW56" s="120">
        <f>'SO03 - Kanalizační přípoj...'!J34</f>
        <v>0</v>
      </c>
      <c r="AX56" s="120">
        <f>'SO03 - Kanalizační přípoj...'!J35</f>
        <v>0</v>
      </c>
      <c r="AY56" s="120">
        <f>'SO03 - Kanalizační přípoj...'!J36</f>
        <v>0</v>
      </c>
      <c r="AZ56" s="120">
        <f>'SO03 - Kanalizační přípoj...'!F33</f>
        <v>0</v>
      </c>
      <c r="BA56" s="120">
        <f>'SO03 - Kanalizační přípoj...'!F34</f>
        <v>0</v>
      </c>
      <c r="BB56" s="120">
        <f>'SO03 - Kanalizační přípoj...'!F35</f>
        <v>0</v>
      </c>
      <c r="BC56" s="120">
        <f>'SO03 - Kanalizační přípoj...'!F36</f>
        <v>0</v>
      </c>
      <c r="BD56" s="122">
        <f>'SO03 - Kanalizační přípoj...'!F37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24.7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'SO04 - Rekonstrukce polní...'!J30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19">
        <v>0</v>
      </c>
      <c r="AT57" s="120">
        <f>ROUND(SUM(AV57:AW57),2)</f>
        <v>0</v>
      </c>
      <c r="AU57" s="121">
        <f>'SO04 - Rekonstrukce polní...'!P83</f>
        <v>0</v>
      </c>
      <c r="AV57" s="120">
        <f>'SO04 - Rekonstrukce polní...'!J33</f>
        <v>0</v>
      </c>
      <c r="AW57" s="120">
        <f>'SO04 - Rekonstrukce polní...'!J34</f>
        <v>0</v>
      </c>
      <c r="AX57" s="120">
        <f>'SO04 - Rekonstrukce polní...'!J35</f>
        <v>0</v>
      </c>
      <c r="AY57" s="120">
        <f>'SO04 - Rekonstrukce polní...'!J36</f>
        <v>0</v>
      </c>
      <c r="AZ57" s="120">
        <f>'SO04 - Rekonstrukce polní...'!F33</f>
        <v>0</v>
      </c>
      <c r="BA57" s="120">
        <f>'SO04 - Rekonstrukce polní...'!F34</f>
        <v>0</v>
      </c>
      <c r="BB57" s="120">
        <f>'SO04 - Rekonstrukce polní...'!F35</f>
        <v>0</v>
      </c>
      <c r="BC57" s="120">
        <f>'SO04 - Rekonstrukce polní...'!F36</f>
        <v>0</v>
      </c>
      <c r="BD57" s="122">
        <f>'SO04 - Rekonstrukce polní...'!F37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7" customFormat="1" ht="16.5" customHeight="1">
      <c r="A58" s="111" t="s">
        <v>77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900 - Vedlejší rozpočt...'!J30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80</v>
      </c>
      <c r="AR58" s="118"/>
      <c r="AS58" s="124">
        <v>0</v>
      </c>
      <c r="AT58" s="125">
        <f>ROUND(SUM(AV58:AW58),2)</f>
        <v>0</v>
      </c>
      <c r="AU58" s="126">
        <f>'SO 900 - Vedlejší rozpočt...'!P83</f>
        <v>0</v>
      </c>
      <c r="AV58" s="125">
        <f>'SO 900 - Vedlejší rozpočt...'!J33</f>
        <v>0</v>
      </c>
      <c r="AW58" s="125">
        <f>'SO 900 - Vedlejší rozpočt...'!J34</f>
        <v>0</v>
      </c>
      <c r="AX58" s="125">
        <f>'SO 900 - Vedlejší rozpočt...'!J35</f>
        <v>0</v>
      </c>
      <c r="AY58" s="125">
        <f>'SO 900 - Vedlejší rozpočt...'!J36</f>
        <v>0</v>
      </c>
      <c r="AZ58" s="125">
        <f>'SO 900 - Vedlejší rozpočt...'!F33</f>
        <v>0</v>
      </c>
      <c r="BA58" s="125">
        <f>'SO 900 - Vedlejší rozpočt...'!F34</f>
        <v>0</v>
      </c>
      <c r="BB58" s="125">
        <f>'SO 900 - Vedlejší rozpočt...'!F35</f>
        <v>0</v>
      </c>
      <c r="BC58" s="125">
        <f>'SO 900 - Vedlejší rozpočt...'!F36</f>
        <v>0</v>
      </c>
      <c r="BD58" s="127">
        <f>'SO 900 - Vedlejší rozpočt...'!F37</f>
        <v>0</v>
      </c>
      <c r="BE58" s="7"/>
      <c r="BT58" s="123" t="s">
        <v>81</v>
      </c>
      <c r="BV58" s="123" t="s">
        <v>75</v>
      </c>
      <c r="BW58" s="123" t="s">
        <v>92</v>
      </c>
      <c r="BX58" s="123" t="s">
        <v>5</v>
      </c>
      <c r="CL58" s="123" t="s">
        <v>19</v>
      </c>
      <c r="CM58" s="123" t="s">
        <v>83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BM6i7IAxNR5XdnS3hatVLhKVnX7NEUBwX9ZTQdGSy9RuFfmHFC+Rgt4LFPf4vtjflWdMCEcB9ajOROzYN97uGA==" hashValue="t08sCIlEXpynX4bKXFE1l3nO7NdAHIHMVhfmqzlVAorBO4Zq7xpuKL7uRMZZTdDbanRK4GNeuKn4brOeh7xVz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Rekonstrukce poln...'!C2" display="/"/>
    <hyperlink ref="A56" location="'SO03 - Kanalizační přípoj...'!C2" display="/"/>
    <hyperlink ref="A57" location="'SO04 - Rekonstrukce polní...'!C2" display="/"/>
    <hyperlink ref="A58" location="'SO 900 - Vedlejší rozpoč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polní cesty C1 v k. ú. Chlum u Volar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11. 9. 2025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ROUND((SUM(BE90:BE410)),  2)</f>
        <v>0</v>
      </c>
      <c r="G33" s="38"/>
      <c r="H33" s="38"/>
      <c r="I33" s="148">
        <v>0.20999999999999999</v>
      </c>
      <c r="J33" s="147">
        <f>ROUND(((SUM(BE90:BE410))*I33),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ROUND((SUM(BF90:BF410)),  2)</f>
        <v>0</v>
      </c>
      <c r="G34" s="38"/>
      <c r="H34" s="38"/>
      <c r="I34" s="148">
        <v>0.12</v>
      </c>
      <c r="J34" s="147">
        <f>ROUND(((SUM(BF90:BF410))*I34),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ROUND((SUM(BG90:BG410)),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ROUND((SUM(BH90:BH410)),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ROUND((SUM(BI90:BI410)),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Rekonstrukce polní cesty C1 v k. ú. Chlum u Volar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01 - Rekonstrukce polní cesty C1 v k. ú. Chlum u Volar bez sanace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Chlum u Volar</v>
      </c>
      <c r="G52" s="40"/>
      <c r="H52" s="40"/>
      <c r="I52" s="32" t="s">
        <v>23</v>
      </c>
      <c r="J52" s="72" t="str">
        <f>IF(J12="","",J12)</f>
        <v>11. 9. 2025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Státní pozemkový úřad, Pobočka Prachatice</v>
      </c>
      <c r="G54" s="40"/>
      <c r="H54" s="40"/>
      <c r="I54" s="32" t="s">
        <v>32</v>
      </c>
      <c r="J54" s="36" t="str">
        <f>E21</f>
        <v>Ing. Petr Kaplan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hidden="1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101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102</v>
      </c>
      <c r="E62" s="174"/>
      <c r="F62" s="174"/>
      <c r="G62" s="174"/>
      <c r="H62" s="174"/>
      <c r="I62" s="174"/>
      <c r="J62" s="175">
        <f>J239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103</v>
      </c>
      <c r="E63" s="174"/>
      <c r="F63" s="174"/>
      <c r="G63" s="174"/>
      <c r="H63" s="174"/>
      <c r="I63" s="174"/>
      <c r="J63" s="175">
        <f>J265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J278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105</v>
      </c>
      <c r="E65" s="174"/>
      <c r="F65" s="174"/>
      <c r="G65" s="174"/>
      <c r="H65" s="174"/>
      <c r="I65" s="174"/>
      <c r="J65" s="175">
        <f>J326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4.88" customHeight="1">
      <c r="A66" s="10"/>
      <c r="B66" s="171"/>
      <c r="C66" s="172"/>
      <c r="D66" s="173" t="s">
        <v>106</v>
      </c>
      <c r="E66" s="174"/>
      <c r="F66" s="174"/>
      <c r="G66" s="174"/>
      <c r="H66" s="174"/>
      <c r="I66" s="174"/>
      <c r="J66" s="175">
        <f>J327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4.88" customHeight="1">
      <c r="A67" s="10"/>
      <c r="B67" s="171"/>
      <c r="C67" s="172"/>
      <c r="D67" s="173" t="s">
        <v>107</v>
      </c>
      <c r="E67" s="174"/>
      <c r="F67" s="174"/>
      <c r="G67" s="174"/>
      <c r="H67" s="174"/>
      <c r="I67" s="174"/>
      <c r="J67" s="175">
        <f>J367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4.88" customHeight="1">
      <c r="A68" s="10"/>
      <c r="B68" s="171"/>
      <c r="C68" s="172"/>
      <c r="D68" s="173" t="s">
        <v>108</v>
      </c>
      <c r="E68" s="174"/>
      <c r="F68" s="174"/>
      <c r="G68" s="174"/>
      <c r="H68" s="174"/>
      <c r="I68" s="174"/>
      <c r="J68" s="175">
        <f>J372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109</v>
      </c>
      <c r="E69" s="174"/>
      <c r="F69" s="174"/>
      <c r="G69" s="174"/>
      <c r="H69" s="174"/>
      <c r="I69" s="174"/>
      <c r="J69" s="175">
        <f>J377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110</v>
      </c>
      <c r="E70" s="174"/>
      <c r="F70" s="174"/>
      <c r="G70" s="174"/>
      <c r="H70" s="174"/>
      <c r="I70" s="174"/>
      <c r="J70" s="175">
        <f>J402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Rekonstrukce polní cesty C1 v k. ú. Chlum u Volar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94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 01 - Rekonstrukce polní cesty C1 v k. ú. Chlum u Volar bez sanace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Chlum u Volar</v>
      </c>
      <c r="G84" s="40"/>
      <c r="H84" s="40"/>
      <c r="I84" s="32" t="s">
        <v>23</v>
      </c>
      <c r="J84" s="72" t="str">
        <f>IF(J12="","",J12)</f>
        <v>11. 9. 2025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Státní pozemkový úřad, Pobočka Prachatice</v>
      </c>
      <c r="G86" s="40"/>
      <c r="H86" s="40"/>
      <c r="I86" s="32" t="s">
        <v>32</v>
      </c>
      <c r="J86" s="36" t="str">
        <f>E21</f>
        <v>Ing. Petr Kaplan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30</v>
      </c>
      <c r="D87" s="40"/>
      <c r="E87" s="40"/>
      <c r="F87" s="27" t="str">
        <f>IF(E18="","",E18)</f>
        <v>Vyplň údaj</v>
      </c>
      <c r="G87" s="40"/>
      <c r="H87" s="40"/>
      <c r="I87" s="32" t="s">
        <v>35</v>
      </c>
      <c r="J87" s="36" t="str">
        <f>E24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112</v>
      </c>
      <c r="D89" s="180" t="s">
        <v>58</v>
      </c>
      <c r="E89" s="180" t="s">
        <v>54</v>
      </c>
      <c r="F89" s="180" t="s">
        <v>55</v>
      </c>
      <c r="G89" s="180" t="s">
        <v>113</v>
      </c>
      <c r="H89" s="180" t="s">
        <v>114</v>
      </c>
      <c r="I89" s="180" t="s">
        <v>115</v>
      </c>
      <c r="J89" s="181" t="s">
        <v>98</v>
      </c>
      <c r="K89" s="182" t="s">
        <v>116</v>
      </c>
      <c r="L89" s="183"/>
      <c r="M89" s="92" t="s">
        <v>19</v>
      </c>
      <c r="N89" s="93" t="s">
        <v>43</v>
      </c>
      <c r="O89" s="93" t="s">
        <v>117</v>
      </c>
      <c r="P89" s="93" t="s">
        <v>118</v>
      </c>
      <c r="Q89" s="93" t="s">
        <v>119</v>
      </c>
      <c r="R89" s="93" t="s">
        <v>120</v>
      </c>
      <c r="S89" s="93" t="s">
        <v>121</v>
      </c>
      <c r="T89" s="94" t="s">
        <v>122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123</v>
      </c>
      <c r="D90" s="40"/>
      <c r="E90" s="40"/>
      <c r="F90" s="40"/>
      <c r="G90" s="40"/>
      <c r="H90" s="40"/>
      <c r="I90" s="40"/>
      <c r="J90" s="184">
        <f>BK90</f>
        <v>0</v>
      </c>
      <c r="K90" s="40"/>
      <c r="L90" s="44"/>
      <c r="M90" s="95"/>
      <c r="N90" s="185"/>
      <c r="O90" s="96"/>
      <c r="P90" s="186">
        <f>P91</f>
        <v>0</v>
      </c>
      <c r="Q90" s="96"/>
      <c r="R90" s="186">
        <f>R91</f>
        <v>2424.55651154</v>
      </c>
      <c r="S90" s="96"/>
      <c r="T90" s="187">
        <f>T91</f>
        <v>491.33699999999999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99</v>
      </c>
      <c r="BK90" s="188">
        <f>BK91</f>
        <v>0</v>
      </c>
    </row>
    <row r="91" s="12" customFormat="1" ht="25.92" customHeight="1">
      <c r="A91" s="12"/>
      <c r="B91" s="189"/>
      <c r="C91" s="190"/>
      <c r="D91" s="191" t="s">
        <v>72</v>
      </c>
      <c r="E91" s="192" t="s">
        <v>124</v>
      </c>
      <c r="F91" s="192" t="s">
        <v>125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P92+P239+P265+P278+P326+P377+P402</f>
        <v>0</v>
      </c>
      <c r="Q91" s="197"/>
      <c r="R91" s="198">
        <f>R92+R239+R265+R278+R326+R377+R402</f>
        <v>2424.55651154</v>
      </c>
      <c r="S91" s="197"/>
      <c r="T91" s="199">
        <f>T92+T239+T265+T278+T326+T377+T402</f>
        <v>491.33699999999999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81</v>
      </c>
      <c r="AT91" s="201" t="s">
        <v>72</v>
      </c>
      <c r="AU91" s="201" t="s">
        <v>73</v>
      </c>
      <c r="AY91" s="200" t="s">
        <v>126</v>
      </c>
      <c r="BK91" s="202">
        <f>BK92+BK239+BK265+BK278+BK326+BK377+BK402</f>
        <v>0</v>
      </c>
    </row>
    <row r="92" s="12" customFormat="1" ht="22.8" customHeight="1">
      <c r="A92" s="12"/>
      <c r="B92" s="189"/>
      <c r="C92" s="190"/>
      <c r="D92" s="191" t="s">
        <v>72</v>
      </c>
      <c r="E92" s="203" t="s">
        <v>81</v>
      </c>
      <c r="F92" s="203" t="s">
        <v>127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SUM(P93:P238)</f>
        <v>0</v>
      </c>
      <c r="Q92" s="197"/>
      <c r="R92" s="198">
        <f>SUM(R93:R238)</f>
        <v>1.8286189999999998</v>
      </c>
      <c r="S92" s="197"/>
      <c r="T92" s="199">
        <f>SUM(T93:T238)</f>
        <v>485.23500000000001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81</v>
      </c>
      <c r="AT92" s="201" t="s">
        <v>72</v>
      </c>
      <c r="AU92" s="201" t="s">
        <v>81</v>
      </c>
      <c r="AY92" s="200" t="s">
        <v>126</v>
      </c>
      <c r="BK92" s="202">
        <f>SUM(BK93:BK238)</f>
        <v>0</v>
      </c>
    </row>
    <row r="93" s="2" customFormat="1" ht="24.15" customHeight="1">
      <c r="A93" s="38"/>
      <c r="B93" s="39"/>
      <c r="C93" s="205" t="s">
        <v>81</v>
      </c>
      <c r="D93" s="205" t="s">
        <v>128</v>
      </c>
      <c r="E93" s="206" t="s">
        <v>129</v>
      </c>
      <c r="F93" s="207" t="s">
        <v>130</v>
      </c>
      <c r="G93" s="208" t="s">
        <v>131</v>
      </c>
      <c r="H93" s="209">
        <v>15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44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132</v>
      </c>
      <c r="AT93" s="217" t="s">
        <v>128</v>
      </c>
      <c r="AU93" s="217" t="s">
        <v>83</v>
      </c>
      <c r="AY93" s="17" t="s">
        <v>126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81</v>
      </c>
      <c r="BK93" s="218">
        <f>ROUND(I93*H93,2)</f>
        <v>0</v>
      </c>
      <c r="BL93" s="17" t="s">
        <v>132</v>
      </c>
      <c r="BM93" s="217" t="s">
        <v>133</v>
      </c>
    </row>
    <row r="94" s="2" customFormat="1">
      <c r="A94" s="38"/>
      <c r="B94" s="39"/>
      <c r="C94" s="40"/>
      <c r="D94" s="219" t="s">
        <v>134</v>
      </c>
      <c r="E94" s="40"/>
      <c r="F94" s="220" t="s">
        <v>135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134</v>
      </c>
      <c r="AU94" s="17" t="s">
        <v>83</v>
      </c>
    </row>
    <row r="95" s="13" customFormat="1">
      <c r="A95" s="13"/>
      <c r="B95" s="224"/>
      <c r="C95" s="225"/>
      <c r="D95" s="226" t="s">
        <v>136</v>
      </c>
      <c r="E95" s="227" t="s">
        <v>19</v>
      </c>
      <c r="F95" s="228" t="s">
        <v>137</v>
      </c>
      <c r="G95" s="225"/>
      <c r="H95" s="229">
        <v>15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136</v>
      </c>
      <c r="AU95" s="235" t="s">
        <v>83</v>
      </c>
      <c r="AV95" s="13" t="s">
        <v>83</v>
      </c>
      <c r="AW95" s="13" t="s">
        <v>138</v>
      </c>
      <c r="AX95" s="13" t="s">
        <v>73</v>
      </c>
      <c r="AY95" s="235" t="s">
        <v>126</v>
      </c>
    </row>
    <row r="96" s="14" customFormat="1">
      <c r="A96" s="14"/>
      <c r="B96" s="236"/>
      <c r="C96" s="237"/>
      <c r="D96" s="226" t="s">
        <v>136</v>
      </c>
      <c r="E96" s="238" t="s">
        <v>19</v>
      </c>
      <c r="F96" s="239" t="s">
        <v>139</v>
      </c>
      <c r="G96" s="237"/>
      <c r="H96" s="240">
        <v>15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136</v>
      </c>
      <c r="AU96" s="246" t="s">
        <v>83</v>
      </c>
      <c r="AV96" s="14" t="s">
        <v>132</v>
      </c>
      <c r="AW96" s="14" t="s">
        <v>138</v>
      </c>
      <c r="AX96" s="14" t="s">
        <v>81</v>
      </c>
      <c r="AY96" s="246" t="s">
        <v>126</v>
      </c>
    </row>
    <row r="97" s="2" customFormat="1" ht="16.5" customHeight="1">
      <c r="A97" s="38"/>
      <c r="B97" s="39"/>
      <c r="C97" s="205" t="s">
        <v>83</v>
      </c>
      <c r="D97" s="205" t="s">
        <v>128</v>
      </c>
      <c r="E97" s="206" t="s">
        <v>140</v>
      </c>
      <c r="F97" s="207" t="s">
        <v>141</v>
      </c>
      <c r="G97" s="208" t="s">
        <v>131</v>
      </c>
      <c r="H97" s="209">
        <v>15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44</v>
      </c>
      <c r="O97" s="84"/>
      <c r="P97" s="215">
        <f>O97*H97</f>
        <v>0</v>
      </c>
      <c r="Q97" s="215">
        <v>3.0000000000000001E-05</v>
      </c>
      <c r="R97" s="215">
        <f>Q97*H97</f>
        <v>0.00044999999999999999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132</v>
      </c>
      <c r="AT97" s="217" t="s">
        <v>128</v>
      </c>
      <c r="AU97" s="217" t="s">
        <v>83</v>
      </c>
      <c r="AY97" s="17" t="s">
        <v>126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81</v>
      </c>
      <c r="BK97" s="218">
        <f>ROUND(I97*H97,2)</f>
        <v>0</v>
      </c>
      <c r="BL97" s="17" t="s">
        <v>132</v>
      </c>
      <c r="BM97" s="217" t="s">
        <v>142</v>
      </c>
    </row>
    <row r="98" s="2" customFormat="1">
      <c r="A98" s="38"/>
      <c r="B98" s="39"/>
      <c r="C98" s="40"/>
      <c r="D98" s="219" t="s">
        <v>134</v>
      </c>
      <c r="E98" s="40"/>
      <c r="F98" s="220" t="s">
        <v>143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134</v>
      </c>
      <c r="AU98" s="17" t="s">
        <v>83</v>
      </c>
    </row>
    <row r="99" s="13" customFormat="1">
      <c r="A99" s="13"/>
      <c r="B99" s="224"/>
      <c r="C99" s="225"/>
      <c r="D99" s="226" t="s">
        <v>136</v>
      </c>
      <c r="E99" s="227" t="s">
        <v>19</v>
      </c>
      <c r="F99" s="228" t="s">
        <v>137</v>
      </c>
      <c r="G99" s="225"/>
      <c r="H99" s="229">
        <v>15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136</v>
      </c>
      <c r="AU99" s="235" t="s">
        <v>83</v>
      </c>
      <c r="AV99" s="13" t="s">
        <v>83</v>
      </c>
      <c r="AW99" s="13" t="s">
        <v>138</v>
      </c>
      <c r="AX99" s="13" t="s">
        <v>73</v>
      </c>
      <c r="AY99" s="235" t="s">
        <v>126</v>
      </c>
    </row>
    <row r="100" s="14" customFormat="1">
      <c r="A100" s="14"/>
      <c r="B100" s="236"/>
      <c r="C100" s="237"/>
      <c r="D100" s="226" t="s">
        <v>136</v>
      </c>
      <c r="E100" s="238" t="s">
        <v>19</v>
      </c>
      <c r="F100" s="239" t="s">
        <v>139</v>
      </c>
      <c r="G100" s="237"/>
      <c r="H100" s="240">
        <v>15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136</v>
      </c>
      <c r="AU100" s="246" t="s">
        <v>83</v>
      </c>
      <c r="AV100" s="14" t="s">
        <v>132</v>
      </c>
      <c r="AW100" s="14" t="s">
        <v>138</v>
      </c>
      <c r="AX100" s="14" t="s">
        <v>81</v>
      </c>
      <c r="AY100" s="246" t="s">
        <v>126</v>
      </c>
    </row>
    <row r="101" s="2" customFormat="1" ht="49.05" customHeight="1">
      <c r="A101" s="38"/>
      <c r="B101" s="39"/>
      <c r="C101" s="205" t="s">
        <v>144</v>
      </c>
      <c r="D101" s="205" t="s">
        <v>128</v>
      </c>
      <c r="E101" s="206" t="s">
        <v>145</v>
      </c>
      <c r="F101" s="207" t="s">
        <v>146</v>
      </c>
      <c r="G101" s="208" t="s">
        <v>147</v>
      </c>
      <c r="H101" s="209">
        <v>48.509999999999998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44</v>
      </c>
      <c r="O101" s="84"/>
      <c r="P101" s="215">
        <f>O101*H101</f>
        <v>0</v>
      </c>
      <c r="Q101" s="215">
        <v>0.036900000000000002</v>
      </c>
      <c r="R101" s="215">
        <f>Q101*H101</f>
        <v>1.790019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132</v>
      </c>
      <c r="AT101" s="217" t="s">
        <v>128</v>
      </c>
      <c r="AU101" s="217" t="s">
        <v>83</v>
      </c>
      <c r="AY101" s="17" t="s">
        <v>126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81</v>
      </c>
      <c r="BK101" s="218">
        <f>ROUND(I101*H101,2)</f>
        <v>0</v>
      </c>
      <c r="BL101" s="17" t="s">
        <v>132</v>
      </c>
      <c r="BM101" s="217" t="s">
        <v>148</v>
      </c>
    </row>
    <row r="102" s="2" customFormat="1">
      <c r="A102" s="38"/>
      <c r="B102" s="39"/>
      <c r="C102" s="40"/>
      <c r="D102" s="219" t="s">
        <v>134</v>
      </c>
      <c r="E102" s="40"/>
      <c r="F102" s="220" t="s">
        <v>149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134</v>
      </c>
      <c r="AU102" s="17" t="s">
        <v>83</v>
      </c>
    </row>
    <row r="103" s="13" customFormat="1">
      <c r="A103" s="13"/>
      <c r="B103" s="224"/>
      <c r="C103" s="225"/>
      <c r="D103" s="226" t="s">
        <v>136</v>
      </c>
      <c r="E103" s="227" t="s">
        <v>19</v>
      </c>
      <c r="F103" s="228" t="s">
        <v>150</v>
      </c>
      <c r="G103" s="225"/>
      <c r="H103" s="229">
        <v>48.509999999999998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136</v>
      </c>
      <c r="AU103" s="235" t="s">
        <v>83</v>
      </c>
      <c r="AV103" s="13" t="s">
        <v>83</v>
      </c>
      <c r="AW103" s="13" t="s">
        <v>138</v>
      </c>
      <c r="AX103" s="13" t="s">
        <v>73</v>
      </c>
      <c r="AY103" s="235" t="s">
        <v>126</v>
      </c>
    </row>
    <row r="104" s="14" customFormat="1">
      <c r="A104" s="14"/>
      <c r="B104" s="236"/>
      <c r="C104" s="237"/>
      <c r="D104" s="226" t="s">
        <v>136</v>
      </c>
      <c r="E104" s="238" t="s">
        <v>19</v>
      </c>
      <c r="F104" s="239" t="s">
        <v>139</v>
      </c>
      <c r="G104" s="237"/>
      <c r="H104" s="240">
        <v>48.509999999999998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136</v>
      </c>
      <c r="AU104" s="246" t="s">
        <v>83</v>
      </c>
      <c r="AV104" s="14" t="s">
        <v>132</v>
      </c>
      <c r="AW104" s="14" t="s">
        <v>138</v>
      </c>
      <c r="AX104" s="14" t="s">
        <v>81</v>
      </c>
      <c r="AY104" s="246" t="s">
        <v>126</v>
      </c>
    </row>
    <row r="105" s="2" customFormat="1" ht="16.5" customHeight="1">
      <c r="A105" s="38"/>
      <c r="B105" s="39"/>
      <c r="C105" s="205" t="s">
        <v>132</v>
      </c>
      <c r="D105" s="205" t="s">
        <v>128</v>
      </c>
      <c r="E105" s="206" t="s">
        <v>151</v>
      </c>
      <c r="F105" s="207" t="s">
        <v>152</v>
      </c>
      <c r="G105" s="208" t="s">
        <v>131</v>
      </c>
      <c r="H105" s="209">
        <v>1552</v>
      </c>
      <c r="I105" s="210"/>
      <c r="J105" s="211">
        <f>ROUND(I105*H105,2)</f>
        <v>0</v>
      </c>
      <c r="K105" s="212"/>
      <c r="L105" s="44"/>
      <c r="M105" s="213" t="s">
        <v>19</v>
      </c>
      <c r="N105" s="214" t="s">
        <v>44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132</v>
      </c>
      <c r="AT105" s="217" t="s">
        <v>128</v>
      </c>
      <c r="AU105" s="217" t="s">
        <v>83</v>
      </c>
      <c r="AY105" s="17" t="s">
        <v>126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81</v>
      </c>
      <c r="BK105" s="218">
        <f>ROUND(I105*H105,2)</f>
        <v>0</v>
      </c>
      <c r="BL105" s="17" t="s">
        <v>132</v>
      </c>
      <c r="BM105" s="217" t="s">
        <v>153</v>
      </c>
    </row>
    <row r="106" s="2" customFormat="1">
      <c r="A106" s="38"/>
      <c r="B106" s="39"/>
      <c r="C106" s="40"/>
      <c r="D106" s="219" t="s">
        <v>134</v>
      </c>
      <c r="E106" s="40"/>
      <c r="F106" s="220" t="s">
        <v>154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134</v>
      </c>
      <c r="AU106" s="17" t="s">
        <v>83</v>
      </c>
    </row>
    <row r="107" s="13" customFormat="1">
      <c r="A107" s="13"/>
      <c r="B107" s="224"/>
      <c r="C107" s="225"/>
      <c r="D107" s="226" t="s">
        <v>136</v>
      </c>
      <c r="E107" s="227" t="s">
        <v>19</v>
      </c>
      <c r="F107" s="228" t="s">
        <v>155</v>
      </c>
      <c r="G107" s="225"/>
      <c r="H107" s="229">
        <v>1552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136</v>
      </c>
      <c r="AU107" s="235" t="s">
        <v>83</v>
      </c>
      <c r="AV107" s="13" t="s">
        <v>83</v>
      </c>
      <c r="AW107" s="13" t="s">
        <v>138</v>
      </c>
      <c r="AX107" s="13" t="s">
        <v>73</v>
      </c>
      <c r="AY107" s="235" t="s">
        <v>126</v>
      </c>
    </row>
    <row r="108" s="14" customFormat="1">
      <c r="A108" s="14"/>
      <c r="B108" s="236"/>
      <c r="C108" s="237"/>
      <c r="D108" s="226" t="s">
        <v>136</v>
      </c>
      <c r="E108" s="238" t="s">
        <v>19</v>
      </c>
      <c r="F108" s="239" t="s">
        <v>139</v>
      </c>
      <c r="G108" s="237"/>
      <c r="H108" s="240">
        <v>1552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136</v>
      </c>
      <c r="AU108" s="246" t="s">
        <v>83</v>
      </c>
      <c r="AV108" s="14" t="s">
        <v>132</v>
      </c>
      <c r="AW108" s="14" t="s">
        <v>138</v>
      </c>
      <c r="AX108" s="14" t="s">
        <v>81</v>
      </c>
      <c r="AY108" s="246" t="s">
        <v>126</v>
      </c>
    </row>
    <row r="109" s="2" customFormat="1" ht="21.75" customHeight="1">
      <c r="A109" s="38"/>
      <c r="B109" s="39"/>
      <c r="C109" s="205" t="s">
        <v>156</v>
      </c>
      <c r="D109" s="205" t="s">
        <v>128</v>
      </c>
      <c r="E109" s="206" t="s">
        <v>157</v>
      </c>
      <c r="F109" s="207" t="s">
        <v>158</v>
      </c>
      <c r="G109" s="208" t="s">
        <v>159</v>
      </c>
      <c r="H109" s="209">
        <v>312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44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132</v>
      </c>
      <c r="AT109" s="217" t="s">
        <v>128</v>
      </c>
      <c r="AU109" s="217" t="s">
        <v>83</v>
      </c>
      <c r="AY109" s="17" t="s">
        <v>126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81</v>
      </c>
      <c r="BK109" s="218">
        <f>ROUND(I109*H109,2)</f>
        <v>0</v>
      </c>
      <c r="BL109" s="17" t="s">
        <v>132</v>
      </c>
      <c r="BM109" s="217" t="s">
        <v>160</v>
      </c>
    </row>
    <row r="110" s="2" customFormat="1">
      <c r="A110" s="38"/>
      <c r="B110" s="39"/>
      <c r="C110" s="40"/>
      <c r="D110" s="219" t="s">
        <v>134</v>
      </c>
      <c r="E110" s="40"/>
      <c r="F110" s="220" t="s">
        <v>161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134</v>
      </c>
      <c r="AU110" s="17" t="s">
        <v>83</v>
      </c>
    </row>
    <row r="111" s="13" customFormat="1">
      <c r="A111" s="13"/>
      <c r="B111" s="224"/>
      <c r="C111" s="225"/>
      <c r="D111" s="226" t="s">
        <v>136</v>
      </c>
      <c r="E111" s="227" t="s">
        <v>19</v>
      </c>
      <c r="F111" s="228" t="s">
        <v>162</v>
      </c>
      <c r="G111" s="225"/>
      <c r="H111" s="229">
        <v>312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136</v>
      </c>
      <c r="AU111" s="235" t="s">
        <v>83</v>
      </c>
      <c r="AV111" s="13" t="s">
        <v>83</v>
      </c>
      <c r="AW111" s="13" t="s">
        <v>138</v>
      </c>
      <c r="AX111" s="13" t="s">
        <v>73</v>
      </c>
      <c r="AY111" s="235" t="s">
        <v>126</v>
      </c>
    </row>
    <row r="112" s="14" customFormat="1">
      <c r="A112" s="14"/>
      <c r="B112" s="236"/>
      <c r="C112" s="237"/>
      <c r="D112" s="226" t="s">
        <v>136</v>
      </c>
      <c r="E112" s="238" t="s">
        <v>19</v>
      </c>
      <c r="F112" s="239" t="s">
        <v>139</v>
      </c>
      <c r="G112" s="237"/>
      <c r="H112" s="240">
        <v>312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136</v>
      </c>
      <c r="AU112" s="246" t="s">
        <v>83</v>
      </c>
      <c r="AV112" s="14" t="s">
        <v>132</v>
      </c>
      <c r="AW112" s="14" t="s">
        <v>138</v>
      </c>
      <c r="AX112" s="14" t="s">
        <v>81</v>
      </c>
      <c r="AY112" s="246" t="s">
        <v>126</v>
      </c>
    </row>
    <row r="113" s="2" customFormat="1" ht="24.15" customHeight="1">
      <c r="A113" s="38"/>
      <c r="B113" s="39"/>
      <c r="C113" s="205" t="s">
        <v>163</v>
      </c>
      <c r="D113" s="205" t="s">
        <v>128</v>
      </c>
      <c r="E113" s="206" t="s">
        <v>164</v>
      </c>
      <c r="F113" s="207" t="s">
        <v>165</v>
      </c>
      <c r="G113" s="208" t="s">
        <v>159</v>
      </c>
      <c r="H113" s="209">
        <v>24.254999999999999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44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132</v>
      </c>
      <c r="AT113" s="217" t="s">
        <v>128</v>
      </c>
      <c r="AU113" s="217" t="s">
        <v>83</v>
      </c>
      <c r="AY113" s="17" t="s">
        <v>126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81</v>
      </c>
      <c r="BK113" s="218">
        <f>ROUND(I113*H113,2)</f>
        <v>0</v>
      </c>
      <c r="BL113" s="17" t="s">
        <v>132</v>
      </c>
      <c r="BM113" s="217" t="s">
        <v>166</v>
      </c>
    </row>
    <row r="114" s="2" customFormat="1">
      <c r="A114" s="38"/>
      <c r="B114" s="39"/>
      <c r="C114" s="40"/>
      <c r="D114" s="219" t="s">
        <v>134</v>
      </c>
      <c r="E114" s="40"/>
      <c r="F114" s="220" t="s">
        <v>167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134</v>
      </c>
      <c r="AU114" s="17" t="s">
        <v>83</v>
      </c>
    </row>
    <row r="115" s="13" customFormat="1">
      <c r="A115" s="13"/>
      <c r="B115" s="224"/>
      <c r="C115" s="225"/>
      <c r="D115" s="226" t="s">
        <v>136</v>
      </c>
      <c r="E115" s="227" t="s">
        <v>19</v>
      </c>
      <c r="F115" s="228" t="s">
        <v>168</v>
      </c>
      <c r="G115" s="225"/>
      <c r="H115" s="229">
        <v>24.254999999999999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136</v>
      </c>
      <c r="AU115" s="235" t="s">
        <v>83</v>
      </c>
      <c r="AV115" s="13" t="s">
        <v>83</v>
      </c>
      <c r="AW115" s="13" t="s">
        <v>138</v>
      </c>
      <c r="AX115" s="13" t="s">
        <v>73</v>
      </c>
      <c r="AY115" s="235" t="s">
        <v>126</v>
      </c>
    </row>
    <row r="116" s="14" customFormat="1">
      <c r="A116" s="14"/>
      <c r="B116" s="236"/>
      <c r="C116" s="237"/>
      <c r="D116" s="226" t="s">
        <v>136</v>
      </c>
      <c r="E116" s="238" t="s">
        <v>19</v>
      </c>
      <c r="F116" s="239" t="s">
        <v>139</v>
      </c>
      <c r="G116" s="237"/>
      <c r="H116" s="240">
        <v>24.254999999999999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136</v>
      </c>
      <c r="AU116" s="246" t="s">
        <v>83</v>
      </c>
      <c r="AV116" s="14" t="s">
        <v>132</v>
      </c>
      <c r="AW116" s="14" t="s">
        <v>138</v>
      </c>
      <c r="AX116" s="14" t="s">
        <v>81</v>
      </c>
      <c r="AY116" s="246" t="s">
        <v>126</v>
      </c>
    </row>
    <row r="117" s="2" customFormat="1" ht="24.15" customHeight="1">
      <c r="A117" s="38"/>
      <c r="B117" s="39"/>
      <c r="C117" s="205" t="s">
        <v>169</v>
      </c>
      <c r="D117" s="205" t="s">
        <v>128</v>
      </c>
      <c r="E117" s="206" t="s">
        <v>170</v>
      </c>
      <c r="F117" s="207" t="s">
        <v>171</v>
      </c>
      <c r="G117" s="208" t="s">
        <v>159</v>
      </c>
      <c r="H117" s="209">
        <v>175.56</v>
      </c>
      <c r="I117" s="210"/>
      <c r="J117" s="211">
        <f>ROUND(I117*H117,2)</f>
        <v>0</v>
      </c>
      <c r="K117" s="212"/>
      <c r="L117" s="44"/>
      <c r="M117" s="213" t="s">
        <v>19</v>
      </c>
      <c r="N117" s="214" t="s">
        <v>44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132</v>
      </c>
      <c r="AT117" s="217" t="s">
        <v>128</v>
      </c>
      <c r="AU117" s="217" t="s">
        <v>83</v>
      </c>
      <c r="AY117" s="17" t="s">
        <v>126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81</v>
      </c>
      <c r="BK117" s="218">
        <f>ROUND(I117*H117,2)</f>
        <v>0</v>
      </c>
      <c r="BL117" s="17" t="s">
        <v>132</v>
      </c>
      <c r="BM117" s="217" t="s">
        <v>172</v>
      </c>
    </row>
    <row r="118" s="2" customFormat="1">
      <c r="A118" s="38"/>
      <c r="B118" s="39"/>
      <c r="C118" s="40"/>
      <c r="D118" s="219" t="s">
        <v>134</v>
      </c>
      <c r="E118" s="40"/>
      <c r="F118" s="220" t="s">
        <v>173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134</v>
      </c>
      <c r="AU118" s="17" t="s">
        <v>83</v>
      </c>
    </row>
    <row r="119" s="13" customFormat="1">
      <c r="A119" s="13"/>
      <c r="B119" s="224"/>
      <c r="C119" s="225"/>
      <c r="D119" s="226" t="s">
        <v>136</v>
      </c>
      <c r="E119" s="227" t="s">
        <v>19</v>
      </c>
      <c r="F119" s="228" t="s">
        <v>174</v>
      </c>
      <c r="G119" s="225"/>
      <c r="H119" s="229">
        <v>175.56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136</v>
      </c>
      <c r="AU119" s="235" t="s">
        <v>83</v>
      </c>
      <c r="AV119" s="13" t="s">
        <v>83</v>
      </c>
      <c r="AW119" s="13" t="s">
        <v>138</v>
      </c>
      <c r="AX119" s="13" t="s">
        <v>73</v>
      </c>
      <c r="AY119" s="235" t="s">
        <v>126</v>
      </c>
    </row>
    <row r="120" s="14" customFormat="1">
      <c r="A120" s="14"/>
      <c r="B120" s="236"/>
      <c r="C120" s="237"/>
      <c r="D120" s="226" t="s">
        <v>136</v>
      </c>
      <c r="E120" s="238" t="s">
        <v>19</v>
      </c>
      <c r="F120" s="239" t="s">
        <v>139</v>
      </c>
      <c r="G120" s="237"/>
      <c r="H120" s="240">
        <v>175.56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136</v>
      </c>
      <c r="AU120" s="246" t="s">
        <v>83</v>
      </c>
      <c r="AV120" s="14" t="s">
        <v>132</v>
      </c>
      <c r="AW120" s="14" t="s">
        <v>138</v>
      </c>
      <c r="AX120" s="14" t="s">
        <v>81</v>
      </c>
      <c r="AY120" s="246" t="s">
        <v>126</v>
      </c>
    </row>
    <row r="121" s="2" customFormat="1" ht="16.5" customHeight="1">
      <c r="A121" s="38"/>
      <c r="B121" s="39"/>
      <c r="C121" s="205" t="s">
        <v>175</v>
      </c>
      <c r="D121" s="205" t="s">
        <v>128</v>
      </c>
      <c r="E121" s="206" t="s">
        <v>176</v>
      </c>
      <c r="F121" s="207" t="s">
        <v>177</v>
      </c>
      <c r="G121" s="208" t="s">
        <v>131</v>
      </c>
      <c r="H121" s="209">
        <v>10</v>
      </c>
      <c r="I121" s="210"/>
      <c r="J121" s="211">
        <f>ROUND(I121*H121,2)</f>
        <v>0</v>
      </c>
      <c r="K121" s="212"/>
      <c r="L121" s="44"/>
      <c r="M121" s="213" t="s">
        <v>19</v>
      </c>
      <c r="N121" s="214" t="s">
        <v>44</v>
      </c>
      <c r="O121" s="84"/>
      <c r="P121" s="215">
        <f>O121*H121</f>
        <v>0</v>
      </c>
      <c r="Q121" s="215">
        <v>0.00069999999999999999</v>
      </c>
      <c r="R121" s="215">
        <f>Q121*H121</f>
        <v>0.0070000000000000001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132</v>
      </c>
      <c r="AT121" s="217" t="s">
        <v>128</v>
      </c>
      <c r="AU121" s="217" t="s">
        <v>83</v>
      </c>
      <c r="AY121" s="17" t="s">
        <v>126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81</v>
      </c>
      <c r="BK121" s="218">
        <f>ROUND(I121*H121,2)</f>
        <v>0</v>
      </c>
      <c r="BL121" s="17" t="s">
        <v>132</v>
      </c>
      <c r="BM121" s="217" t="s">
        <v>178</v>
      </c>
    </row>
    <row r="122" s="2" customFormat="1">
      <c r="A122" s="38"/>
      <c r="B122" s="39"/>
      <c r="C122" s="40"/>
      <c r="D122" s="219" t="s">
        <v>134</v>
      </c>
      <c r="E122" s="40"/>
      <c r="F122" s="220" t="s">
        <v>179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134</v>
      </c>
      <c r="AU122" s="17" t="s">
        <v>83</v>
      </c>
    </row>
    <row r="123" s="13" customFormat="1">
      <c r="A123" s="13"/>
      <c r="B123" s="224"/>
      <c r="C123" s="225"/>
      <c r="D123" s="226" t="s">
        <v>136</v>
      </c>
      <c r="E123" s="227" t="s">
        <v>19</v>
      </c>
      <c r="F123" s="228" t="s">
        <v>180</v>
      </c>
      <c r="G123" s="225"/>
      <c r="H123" s="229">
        <v>10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136</v>
      </c>
      <c r="AU123" s="235" t="s">
        <v>83</v>
      </c>
      <c r="AV123" s="13" t="s">
        <v>83</v>
      </c>
      <c r="AW123" s="13" t="s">
        <v>138</v>
      </c>
      <c r="AX123" s="13" t="s">
        <v>73</v>
      </c>
      <c r="AY123" s="235" t="s">
        <v>126</v>
      </c>
    </row>
    <row r="124" s="14" customFormat="1">
      <c r="A124" s="14"/>
      <c r="B124" s="236"/>
      <c r="C124" s="237"/>
      <c r="D124" s="226" t="s">
        <v>136</v>
      </c>
      <c r="E124" s="238" t="s">
        <v>19</v>
      </c>
      <c r="F124" s="239" t="s">
        <v>139</v>
      </c>
      <c r="G124" s="237"/>
      <c r="H124" s="240">
        <v>10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136</v>
      </c>
      <c r="AU124" s="246" t="s">
        <v>83</v>
      </c>
      <c r="AV124" s="14" t="s">
        <v>132</v>
      </c>
      <c r="AW124" s="14" t="s">
        <v>138</v>
      </c>
      <c r="AX124" s="14" t="s">
        <v>81</v>
      </c>
      <c r="AY124" s="246" t="s">
        <v>126</v>
      </c>
    </row>
    <row r="125" s="2" customFormat="1" ht="24.15" customHeight="1">
      <c r="A125" s="38"/>
      <c r="B125" s="39"/>
      <c r="C125" s="205" t="s">
        <v>181</v>
      </c>
      <c r="D125" s="205" t="s">
        <v>128</v>
      </c>
      <c r="E125" s="206" t="s">
        <v>182</v>
      </c>
      <c r="F125" s="207" t="s">
        <v>183</v>
      </c>
      <c r="G125" s="208" t="s">
        <v>131</v>
      </c>
      <c r="H125" s="209">
        <v>10</v>
      </c>
      <c r="I125" s="210"/>
      <c r="J125" s="211">
        <f>ROUND(I125*H125,2)</f>
        <v>0</v>
      </c>
      <c r="K125" s="212"/>
      <c r="L125" s="44"/>
      <c r="M125" s="213" t="s">
        <v>19</v>
      </c>
      <c r="N125" s="214" t="s">
        <v>44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132</v>
      </c>
      <c r="AT125" s="217" t="s">
        <v>128</v>
      </c>
      <c r="AU125" s="217" t="s">
        <v>83</v>
      </c>
      <c r="AY125" s="17" t="s">
        <v>126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81</v>
      </c>
      <c r="BK125" s="218">
        <f>ROUND(I125*H125,2)</f>
        <v>0</v>
      </c>
      <c r="BL125" s="17" t="s">
        <v>132</v>
      </c>
      <c r="BM125" s="217" t="s">
        <v>184</v>
      </c>
    </row>
    <row r="126" s="2" customFormat="1">
      <c r="A126" s="38"/>
      <c r="B126" s="39"/>
      <c r="C126" s="40"/>
      <c r="D126" s="219" t="s">
        <v>134</v>
      </c>
      <c r="E126" s="40"/>
      <c r="F126" s="220" t="s">
        <v>185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134</v>
      </c>
      <c r="AU126" s="17" t="s">
        <v>83</v>
      </c>
    </row>
    <row r="127" s="13" customFormat="1">
      <c r="A127" s="13"/>
      <c r="B127" s="224"/>
      <c r="C127" s="225"/>
      <c r="D127" s="226" t="s">
        <v>136</v>
      </c>
      <c r="E127" s="227" t="s">
        <v>19</v>
      </c>
      <c r="F127" s="228" t="s">
        <v>180</v>
      </c>
      <c r="G127" s="225"/>
      <c r="H127" s="229">
        <v>10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136</v>
      </c>
      <c r="AU127" s="235" t="s">
        <v>83</v>
      </c>
      <c r="AV127" s="13" t="s">
        <v>83</v>
      </c>
      <c r="AW127" s="13" t="s">
        <v>138</v>
      </c>
      <c r="AX127" s="13" t="s">
        <v>73</v>
      </c>
      <c r="AY127" s="235" t="s">
        <v>126</v>
      </c>
    </row>
    <row r="128" s="14" customFormat="1">
      <c r="A128" s="14"/>
      <c r="B128" s="236"/>
      <c r="C128" s="237"/>
      <c r="D128" s="226" t="s">
        <v>136</v>
      </c>
      <c r="E128" s="238" t="s">
        <v>19</v>
      </c>
      <c r="F128" s="239" t="s">
        <v>139</v>
      </c>
      <c r="G128" s="237"/>
      <c r="H128" s="240">
        <v>10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136</v>
      </c>
      <c r="AU128" s="246" t="s">
        <v>83</v>
      </c>
      <c r="AV128" s="14" t="s">
        <v>132</v>
      </c>
      <c r="AW128" s="14" t="s">
        <v>138</v>
      </c>
      <c r="AX128" s="14" t="s">
        <v>81</v>
      </c>
      <c r="AY128" s="246" t="s">
        <v>126</v>
      </c>
    </row>
    <row r="129" s="2" customFormat="1" ht="33" customHeight="1">
      <c r="A129" s="38"/>
      <c r="B129" s="39"/>
      <c r="C129" s="205" t="s">
        <v>180</v>
      </c>
      <c r="D129" s="205" t="s">
        <v>128</v>
      </c>
      <c r="E129" s="206" t="s">
        <v>186</v>
      </c>
      <c r="F129" s="207" t="s">
        <v>187</v>
      </c>
      <c r="G129" s="208" t="s">
        <v>159</v>
      </c>
      <c r="H129" s="209">
        <v>875.55999999999995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44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132</v>
      </c>
      <c r="AT129" s="217" t="s">
        <v>128</v>
      </c>
      <c r="AU129" s="217" t="s">
        <v>83</v>
      </c>
      <c r="AY129" s="17" t="s">
        <v>126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81</v>
      </c>
      <c r="BK129" s="218">
        <f>ROUND(I129*H129,2)</f>
        <v>0</v>
      </c>
      <c r="BL129" s="17" t="s">
        <v>132</v>
      </c>
      <c r="BM129" s="217" t="s">
        <v>188</v>
      </c>
    </row>
    <row r="130" s="2" customFormat="1">
      <c r="A130" s="38"/>
      <c r="B130" s="39"/>
      <c r="C130" s="40"/>
      <c r="D130" s="219" t="s">
        <v>134</v>
      </c>
      <c r="E130" s="40"/>
      <c r="F130" s="220" t="s">
        <v>189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134</v>
      </c>
      <c r="AU130" s="17" t="s">
        <v>83</v>
      </c>
    </row>
    <row r="131" s="15" customFormat="1">
      <c r="A131" s="15"/>
      <c r="B131" s="247"/>
      <c r="C131" s="248"/>
      <c r="D131" s="226" t="s">
        <v>136</v>
      </c>
      <c r="E131" s="249" t="s">
        <v>19</v>
      </c>
      <c r="F131" s="250" t="s">
        <v>190</v>
      </c>
      <c r="G131" s="248"/>
      <c r="H131" s="249" t="s">
        <v>19</v>
      </c>
      <c r="I131" s="251"/>
      <c r="J131" s="248"/>
      <c r="K131" s="248"/>
      <c r="L131" s="252"/>
      <c r="M131" s="253"/>
      <c r="N131" s="254"/>
      <c r="O131" s="254"/>
      <c r="P131" s="254"/>
      <c r="Q131" s="254"/>
      <c r="R131" s="254"/>
      <c r="S131" s="254"/>
      <c r="T131" s="25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6" t="s">
        <v>136</v>
      </c>
      <c r="AU131" s="256" t="s">
        <v>83</v>
      </c>
      <c r="AV131" s="15" t="s">
        <v>81</v>
      </c>
      <c r="AW131" s="15" t="s">
        <v>138</v>
      </c>
      <c r="AX131" s="15" t="s">
        <v>73</v>
      </c>
      <c r="AY131" s="256" t="s">
        <v>126</v>
      </c>
    </row>
    <row r="132" s="13" customFormat="1">
      <c r="A132" s="13"/>
      <c r="B132" s="224"/>
      <c r="C132" s="225"/>
      <c r="D132" s="226" t="s">
        <v>136</v>
      </c>
      <c r="E132" s="227" t="s">
        <v>19</v>
      </c>
      <c r="F132" s="228" t="s">
        <v>191</v>
      </c>
      <c r="G132" s="225"/>
      <c r="H132" s="229">
        <v>388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136</v>
      </c>
      <c r="AU132" s="235" t="s">
        <v>83</v>
      </c>
      <c r="AV132" s="13" t="s">
        <v>83</v>
      </c>
      <c r="AW132" s="13" t="s">
        <v>138</v>
      </c>
      <c r="AX132" s="13" t="s">
        <v>73</v>
      </c>
      <c r="AY132" s="235" t="s">
        <v>126</v>
      </c>
    </row>
    <row r="133" s="15" customFormat="1">
      <c r="A133" s="15"/>
      <c r="B133" s="247"/>
      <c r="C133" s="248"/>
      <c r="D133" s="226" t="s">
        <v>136</v>
      </c>
      <c r="E133" s="249" t="s">
        <v>19</v>
      </c>
      <c r="F133" s="250" t="s">
        <v>192</v>
      </c>
      <c r="G133" s="248"/>
      <c r="H133" s="249" t="s">
        <v>19</v>
      </c>
      <c r="I133" s="251"/>
      <c r="J133" s="248"/>
      <c r="K133" s="248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136</v>
      </c>
      <c r="AU133" s="256" t="s">
        <v>83</v>
      </c>
      <c r="AV133" s="15" t="s">
        <v>81</v>
      </c>
      <c r="AW133" s="15" t="s">
        <v>138</v>
      </c>
      <c r="AX133" s="15" t="s">
        <v>73</v>
      </c>
      <c r="AY133" s="256" t="s">
        <v>126</v>
      </c>
    </row>
    <row r="134" s="13" customFormat="1">
      <c r="A134" s="13"/>
      <c r="B134" s="224"/>
      <c r="C134" s="225"/>
      <c r="D134" s="226" t="s">
        <v>136</v>
      </c>
      <c r="E134" s="227" t="s">
        <v>19</v>
      </c>
      <c r="F134" s="228" t="s">
        <v>162</v>
      </c>
      <c r="G134" s="225"/>
      <c r="H134" s="229">
        <v>312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136</v>
      </c>
      <c r="AU134" s="235" t="s">
        <v>83</v>
      </c>
      <c r="AV134" s="13" t="s">
        <v>83</v>
      </c>
      <c r="AW134" s="13" t="s">
        <v>138</v>
      </c>
      <c r="AX134" s="13" t="s">
        <v>73</v>
      </c>
      <c r="AY134" s="235" t="s">
        <v>126</v>
      </c>
    </row>
    <row r="135" s="15" customFormat="1">
      <c r="A135" s="15"/>
      <c r="B135" s="247"/>
      <c r="C135" s="248"/>
      <c r="D135" s="226" t="s">
        <v>136</v>
      </c>
      <c r="E135" s="249" t="s">
        <v>19</v>
      </c>
      <c r="F135" s="250" t="s">
        <v>193</v>
      </c>
      <c r="G135" s="248"/>
      <c r="H135" s="249" t="s">
        <v>19</v>
      </c>
      <c r="I135" s="251"/>
      <c r="J135" s="248"/>
      <c r="K135" s="248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136</v>
      </c>
      <c r="AU135" s="256" t="s">
        <v>83</v>
      </c>
      <c r="AV135" s="15" t="s">
        <v>81</v>
      </c>
      <c r="AW135" s="15" t="s">
        <v>138</v>
      </c>
      <c r="AX135" s="15" t="s">
        <v>73</v>
      </c>
      <c r="AY135" s="256" t="s">
        <v>126</v>
      </c>
    </row>
    <row r="136" s="13" customFormat="1">
      <c r="A136" s="13"/>
      <c r="B136" s="224"/>
      <c r="C136" s="225"/>
      <c r="D136" s="226" t="s">
        <v>136</v>
      </c>
      <c r="E136" s="227" t="s">
        <v>19</v>
      </c>
      <c r="F136" s="228" t="s">
        <v>174</v>
      </c>
      <c r="G136" s="225"/>
      <c r="H136" s="229">
        <v>175.56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136</v>
      </c>
      <c r="AU136" s="235" t="s">
        <v>83</v>
      </c>
      <c r="AV136" s="13" t="s">
        <v>83</v>
      </c>
      <c r="AW136" s="13" t="s">
        <v>138</v>
      </c>
      <c r="AX136" s="13" t="s">
        <v>73</v>
      </c>
      <c r="AY136" s="235" t="s">
        <v>126</v>
      </c>
    </row>
    <row r="137" s="14" customFormat="1">
      <c r="A137" s="14"/>
      <c r="B137" s="236"/>
      <c r="C137" s="237"/>
      <c r="D137" s="226" t="s">
        <v>136</v>
      </c>
      <c r="E137" s="238" t="s">
        <v>19</v>
      </c>
      <c r="F137" s="239" t="s">
        <v>139</v>
      </c>
      <c r="G137" s="237"/>
      <c r="H137" s="240">
        <v>875.55999999999995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136</v>
      </c>
      <c r="AU137" s="246" t="s">
        <v>83</v>
      </c>
      <c r="AV137" s="14" t="s">
        <v>132</v>
      </c>
      <c r="AW137" s="14" t="s">
        <v>138</v>
      </c>
      <c r="AX137" s="14" t="s">
        <v>81</v>
      </c>
      <c r="AY137" s="246" t="s">
        <v>126</v>
      </c>
    </row>
    <row r="138" s="2" customFormat="1" ht="24.15" customHeight="1">
      <c r="A138" s="38"/>
      <c r="B138" s="39"/>
      <c r="C138" s="205" t="s">
        <v>194</v>
      </c>
      <c r="D138" s="205" t="s">
        <v>128</v>
      </c>
      <c r="E138" s="206" t="s">
        <v>195</v>
      </c>
      <c r="F138" s="207" t="s">
        <v>196</v>
      </c>
      <c r="G138" s="208" t="s">
        <v>159</v>
      </c>
      <c r="H138" s="209">
        <v>875.55999999999995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44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132</v>
      </c>
      <c r="AT138" s="217" t="s">
        <v>128</v>
      </c>
      <c r="AU138" s="217" t="s">
        <v>83</v>
      </c>
      <c r="AY138" s="17" t="s">
        <v>126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81</v>
      </c>
      <c r="BK138" s="218">
        <f>ROUND(I138*H138,2)</f>
        <v>0</v>
      </c>
      <c r="BL138" s="17" t="s">
        <v>132</v>
      </c>
      <c r="BM138" s="217" t="s">
        <v>197</v>
      </c>
    </row>
    <row r="139" s="2" customFormat="1">
      <c r="A139" s="38"/>
      <c r="B139" s="39"/>
      <c r="C139" s="40"/>
      <c r="D139" s="219" t="s">
        <v>134</v>
      </c>
      <c r="E139" s="40"/>
      <c r="F139" s="220" t="s">
        <v>198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134</v>
      </c>
      <c r="AU139" s="17" t="s">
        <v>83</v>
      </c>
    </row>
    <row r="140" s="13" customFormat="1">
      <c r="A140" s="13"/>
      <c r="B140" s="224"/>
      <c r="C140" s="225"/>
      <c r="D140" s="226" t="s">
        <v>136</v>
      </c>
      <c r="E140" s="227" t="s">
        <v>19</v>
      </c>
      <c r="F140" s="228" t="s">
        <v>199</v>
      </c>
      <c r="G140" s="225"/>
      <c r="H140" s="229">
        <v>875.55999999999995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136</v>
      </c>
      <c r="AU140" s="235" t="s">
        <v>83</v>
      </c>
      <c r="AV140" s="13" t="s">
        <v>83</v>
      </c>
      <c r="AW140" s="13" t="s">
        <v>138</v>
      </c>
      <c r="AX140" s="13" t="s">
        <v>73</v>
      </c>
      <c r="AY140" s="235" t="s">
        <v>126</v>
      </c>
    </row>
    <row r="141" s="14" customFormat="1">
      <c r="A141" s="14"/>
      <c r="B141" s="236"/>
      <c r="C141" s="237"/>
      <c r="D141" s="226" t="s">
        <v>136</v>
      </c>
      <c r="E141" s="238" t="s">
        <v>19</v>
      </c>
      <c r="F141" s="239" t="s">
        <v>139</v>
      </c>
      <c r="G141" s="237"/>
      <c r="H141" s="240">
        <v>875.55999999999995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136</v>
      </c>
      <c r="AU141" s="246" t="s">
        <v>83</v>
      </c>
      <c r="AV141" s="14" t="s">
        <v>132</v>
      </c>
      <c r="AW141" s="14" t="s">
        <v>138</v>
      </c>
      <c r="AX141" s="14" t="s">
        <v>81</v>
      </c>
      <c r="AY141" s="246" t="s">
        <v>126</v>
      </c>
    </row>
    <row r="142" s="2" customFormat="1" ht="37.8" customHeight="1">
      <c r="A142" s="38"/>
      <c r="B142" s="39"/>
      <c r="C142" s="205" t="s">
        <v>8</v>
      </c>
      <c r="D142" s="205" t="s">
        <v>128</v>
      </c>
      <c r="E142" s="206" t="s">
        <v>200</v>
      </c>
      <c r="F142" s="207" t="s">
        <v>201</v>
      </c>
      <c r="G142" s="208" t="s">
        <v>159</v>
      </c>
      <c r="H142" s="209">
        <v>654.55999999999995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44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132</v>
      </c>
      <c r="AT142" s="217" t="s">
        <v>128</v>
      </c>
      <c r="AU142" s="217" t="s">
        <v>83</v>
      </c>
      <c r="AY142" s="17" t="s">
        <v>126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81</v>
      </c>
      <c r="BK142" s="218">
        <f>ROUND(I142*H142,2)</f>
        <v>0</v>
      </c>
      <c r="BL142" s="17" t="s">
        <v>132</v>
      </c>
      <c r="BM142" s="217" t="s">
        <v>202</v>
      </c>
    </row>
    <row r="143" s="2" customFormat="1">
      <c r="A143" s="38"/>
      <c r="B143" s="39"/>
      <c r="C143" s="40"/>
      <c r="D143" s="219" t="s">
        <v>134</v>
      </c>
      <c r="E143" s="40"/>
      <c r="F143" s="220" t="s">
        <v>203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134</v>
      </c>
      <c r="AU143" s="17" t="s">
        <v>83</v>
      </c>
    </row>
    <row r="144" s="15" customFormat="1">
      <c r="A144" s="15"/>
      <c r="B144" s="247"/>
      <c r="C144" s="248"/>
      <c r="D144" s="226" t="s">
        <v>136</v>
      </c>
      <c r="E144" s="249" t="s">
        <v>19</v>
      </c>
      <c r="F144" s="250" t="s">
        <v>204</v>
      </c>
      <c r="G144" s="248"/>
      <c r="H144" s="249" t="s">
        <v>19</v>
      </c>
      <c r="I144" s="251"/>
      <c r="J144" s="248"/>
      <c r="K144" s="248"/>
      <c r="L144" s="252"/>
      <c r="M144" s="253"/>
      <c r="N144" s="254"/>
      <c r="O144" s="254"/>
      <c r="P144" s="254"/>
      <c r="Q144" s="254"/>
      <c r="R144" s="254"/>
      <c r="S144" s="254"/>
      <c r="T144" s="25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6" t="s">
        <v>136</v>
      </c>
      <c r="AU144" s="256" t="s">
        <v>83</v>
      </c>
      <c r="AV144" s="15" t="s">
        <v>81</v>
      </c>
      <c r="AW144" s="15" t="s">
        <v>138</v>
      </c>
      <c r="AX144" s="15" t="s">
        <v>73</v>
      </c>
      <c r="AY144" s="256" t="s">
        <v>126</v>
      </c>
    </row>
    <row r="145" s="13" customFormat="1">
      <c r="A145" s="13"/>
      <c r="B145" s="224"/>
      <c r="C145" s="225"/>
      <c r="D145" s="226" t="s">
        <v>136</v>
      </c>
      <c r="E145" s="227" t="s">
        <v>19</v>
      </c>
      <c r="F145" s="228" t="s">
        <v>205</v>
      </c>
      <c r="G145" s="225"/>
      <c r="H145" s="229">
        <v>167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136</v>
      </c>
      <c r="AU145" s="235" t="s">
        <v>83</v>
      </c>
      <c r="AV145" s="13" t="s">
        <v>83</v>
      </c>
      <c r="AW145" s="13" t="s">
        <v>138</v>
      </c>
      <c r="AX145" s="13" t="s">
        <v>73</v>
      </c>
      <c r="AY145" s="235" t="s">
        <v>126</v>
      </c>
    </row>
    <row r="146" s="15" customFormat="1">
      <c r="A146" s="15"/>
      <c r="B146" s="247"/>
      <c r="C146" s="248"/>
      <c r="D146" s="226" t="s">
        <v>136</v>
      </c>
      <c r="E146" s="249" t="s">
        <v>19</v>
      </c>
      <c r="F146" s="250" t="s">
        <v>206</v>
      </c>
      <c r="G146" s="248"/>
      <c r="H146" s="249" t="s">
        <v>19</v>
      </c>
      <c r="I146" s="251"/>
      <c r="J146" s="248"/>
      <c r="K146" s="248"/>
      <c r="L146" s="252"/>
      <c r="M146" s="253"/>
      <c r="N146" s="254"/>
      <c r="O146" s="254"/>
      <c r="P146" s="254"/>
      <c r="Q146" s="254"/>
      <c r="R146" s="254"/>
      <c r="S146" s="254"/>
      <c r="T146" s="25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136</v>
      </c>
      <c r="AU146" s="256" t="s">
        <v>83</v>
      </c>
      <c r="AV146" s="15" t="s">
        <v>81</v>
      </c>
      <c r="AW146" s="15" t="s">
        <v>138</v>
      </c>
      <c r="AX146" s="15" t="s">
        <v>73</v>
      </c>
      <c r="AY146" s="256" t="s">
        <v>126</v>
      </c>
    </row>
    <row r="147" s="13" customFormat="1">
      <c r="A147" s="13"/>
      <c r="B147" s="224"/>
      <c r="C147" s="225"/>
      <c r="D147" s="226" t="s">
        <v>136</v>
      </c>
      <c r="E147" s="227" t="s">
        <v>19</v>
      </c>
      <c r="F147" s="228" t="s">
        <v>162</v>
      </c>
      <c r="G147" s="225"/>
      <c r="H147" s="229">
        <v>312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136</v>
      </c>
      <c r="AU147" s="235" t="s">
        <v>83</v>
      </c>
      <c r="AV147" s="13" t="s">
        <v>83</v>
      </c>
      <c r="AW147" s="13" t="s">
        <v>138</v>
      </c>
      <c r="AX147" s="13" t="s">
        <v>73</v>
      </c>
      <c r="AY147" s="235" t="s">
        <v>126</v>
      </c>
    </row>
    <row r="148" s="15" customFormat="1">
      <c r="A148" s="15"/>
      <c r="B148" s="247"/>
      <c r="C148" s="248"/>
      <c r="D148" s="226" t="s">
        <v>136</v>
      </c>
      <c r="E148" s="249" t="s">
        <v>19</v>
      </c>
      <c r="F148" s="250" t="s">
        <v>207</v>
      </c>
      <c r="G148" s="248"/>
      <c r="H148" s="249" t="s">
        <v>19</v>
      </c>
      <c r="I148" s="251"/>
      <c r="J148" s="248"/>
      <c r="K148" s="248"/>
      <c r="L148" s="252"/>
      <c r="M148" s="253"/>
      <c r="N148" s="254"/>
      <c r="O148" s="254"/>
      <c r="P148" s="254"/>
      <c r="Q148" s="254"/>
      <c r="R148" s="254"/>
      <c r="S148" s="254"/>
      <c r="T148" s="25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6" t="s">
        <v>136</v>
      </c>
      <c r="AU148" s="256" t="s">
        <v>83</v>
      </c>
      <c r="AV148" s="15" t="s">
        <v>81</v>
      </c>
      <c r="AW148" s="15" t="s">
        <v>138</v>
      </c>
      <c r="AX148" s="15" t="s">
        <v>73</v>
      </c>
      <c r="AY148" s="256" t="s">
        <v>126</v>
      </c>
    </row>
    <row r="149" s="13" customFormat="1">
      <c r="A149" s="13"/>
      <c r="B149" s="224"/>
      <c r="C149" s="225"/>
      <c r="D149" s="226" t="s">
        <v>136</v>
      </c>
      <c r="E149" s="227" t="s">
        <v>19</v>
      </c>
      <c r="F149" s="228" t="s">
        <v>174</v>
      </c>
      <c r="G149" s="225"/>
      <c r="H149" s="229">
        <v>175.56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136</v>
      </c>
      <c r="AU149" s="235" t="s">
        <v>83</v>
      </c>
      <c r="AV149" s="13" t="s">
        <v>83</v>
      </c>
      <c r="AW149" s="13" t="s">
        <v>138</v>
      </c>
      <c r="AX149" s="13" t="s">
        <v>73</v>
      </c>
      <c r="AY149" s="235" t="s">
        <v>126</v>
      </c>
    </row>
    <row r="150" s="14" customFormat="1">
      <c r="A150" s="14"/>
      <c r="B150" s="236"/>
      <c r="C150" s="237"/>
      <c r="D150" s="226" t="s">
        <v>136</v>
      </c>
      <c r="E150" s="238" t="s">
        <v>19</v>
      </c>
      <c r="F150" s="239" t="s">
        <v>139</v>
      </c>
      <c r="G150" s="237"/>
      <c r="H150" s="240">
        <v>654.55999999999995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136</v>
      </c>
      <c r="AU150" s="246" t="s">
        <v>83</v>
      </c>
      <c r="AV150" s="14" t="s">
        <v>132</v>
      </c>
      <c r="AW150" s="14" t="s">
        <v>138</v>
      </c>
      <c r="AX150" s="14" t="s">
        <v>81</v>
      </c>
      <c r="AY150" s="246" t="s">
        <v>126</v>
      </c>
    </row>
    <row r="151" s="2" customFormat="1" ht="37.8" customHeight="1">
      <c r="A151" s="38"/>
      <c r="B151" s="39"/>
      <c r="C151" s="205" t="s">
        <v>208</v>
      </c>
      <c r="D151" s="205" t="s">
        <v>128</v>
      </c>
      <c r="E151" s="206" t="s">
        <v>209</v>
      </c>
      <c r="F151" s="207" t="s">
        <v>210</v>
      </c>
      <c r="G151" s="208" t="s">
        <v>159</v>
      </c>
      <c r="H151" s="209">
        <v>654.55999999999995</v>
      </c>
      <c r="I151" s="210"/>
      <c r="J151" s="211">
        <f>ROUND(I151*H151,2)</f>
        <v>0</v>
      </c>
      <c r="K151" s="212"/>
      <c r="L151" s="44"/>
      <c r="M151" s="213" t="s">
        <v>19</v>
      </c>
      <c r="N151" s="214" t="s">
        <v>44</v>
      </c>
      <c r="O151" s="84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132</v>
      </c>
      <c r="AT151" s="217" t="s">
        <v>128</v>
      </c>
      <c r="AU151" s="217" t="s">
        <v>83</v>
      </c>
      <c r="AY151" s="17" t="s">
        <v>126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81</v>
      </c>
      <c r="BK151" s="218">
        <f>ROUND(I151*H151,2)</f>
        <v>0</v>
      </c>
      <c r="BL151" s="17" t="s">
        <v>132</v>
      </c>
      <c r="BM151" s="217" t="s">
        <v>211</v>
      </c>
    </row>
    <row r="152" s="2" customFormat="1">
      <c r="A152" s="38"/>
      <c r="B152" s="39"/>
      <c r="C152" s="40"/>
      <c r="D152" s="219" t="s">
        <v>134</v>
      </c>
      <c r="E152" s="40"/>
      <c r="F152" s="220" t="s">
        <v>212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134</v>
      </c>
      <c r="AU152" s="17" t="s">
        <v>83</v>
      </c>
    </row>
    <row r="153" s="13" customFormat="1">
      <c r="A153" s="13"/>
      <c r="B153" s="224"/>
      <c r="C153" s="225"/>
      <c r="D153" s="226" t="s">
        <v>136</v>
      </c>
      <c r="E153" s="227" t="s">
        <v>19</v>
      </c>
      <c r="F153" s="228" t="s">
        <v>213</v>
      </c>
      <c r="G153" s="225"/>
      <c r="H153" s="229">
        <v>654.55999999999995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136</v>
      </c>
      <c r="AU153" s="235" t="s">
        <v>83</v>
      </c>
      <c r="AV153" s="13" t="s">
        <v>83</v>
      </c>
      <c r="AW153" s="13" t="s">
        <v>138</v>
      </c>
      <c r="AX153" s="13" t="s">
        <v>73</v>
      </c>
      <c r="AY153" s="235" t="s">
        <v>126</v>
      </c>
    </row>
    <row r="154" s="14" customFormat="1">
      <c r="A154" s="14"/>
      <c r="B154" s="236"/>
      <c r="C154" s="237"/>
      <c r="D154" s="226" t="s">
        <v>136</v>
      </c>
      <c r="E154" s="238" t="s">
        <v>19</v>
      </c>
      <c r="F154" s="239" t="s">
        <v>139</v>
      </c>
      <c r="G154" s="237"/>
      <c r="H154" s="240">
        <v>654.55999999999995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136</v>
      </c>
      <c r="AU154" s="246" t="s">
        <v>83</v>
      </c>
      <c r="AV154" s="14" t="s">
        <v>132</v>
      </c>
      <c r="AW154" s="14" t="s">
        <v>138</v>
      </c>
      <c r="AX154" s="14" t="s">
        <v>81</v>
      </c>
      <c r="AY154" s="246" t="s">
        <v>126</v>
      </c>
    </row>
    <row r="155" s="2" customFormat="1" ht="21.75" customHeight="1">
      <c r="A155" s="38"/>
      <c r="B155" s="39"/>
      <c r="C155" s="205" t="s">
        <v>214</v>
      </c>
      <c r="D155" s="205" t="s">
        <v>128</v>
      </c>
      <c r="E155" s="206" t="s">
        <v>215</v>
      </c>
      <c r="F155" s="207" t="s">
        <v>216</v>
      </c>
      <c r="G155" s="208" t="s">
        <v>131</v>
      </c>
      <c r="H155" s="209">
        <v>15</v>
      </c>
      <c r="I155" s="210"/>
      <c r="J155" s="211">
        <f>ROUND(I155*H155,2)</f>
        <v>0</v>
      </c>
      <c r="K155" s="212"/>
      <c r="L155" s="44"/>
      <c r="M155" s="213" t="s">
        <v>19</v>
      </c>
      <c r="N155" s="214" t="s">
        <v>44</v>
      </c>
      <c r="O155" s="84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132</v>
      </c>
      <c r="AT155" s="217" t="s">
        <v>128</v>
      </c>
      <c r="AU155" s="217" t="s">
        <v>83</v>
      </c>
      <c r="AY155" s="17" t="s">
        <v>126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81</v>
      </c>
      <c r="BK155" s="218">
        <f>ROUND(I155*H155,2)</f>
        <v>0</v>
      </c>
      <c r="BL155" s="17" t="s">
        <v>132</v>
      </c>
      <c r="BM155" s="217" t="s">
        <v>217</v>
      </c>
    </row>
    <row r="156" s="2" customFormat="1">
      <c r="A156" s="38"/>
      <c r="B156" s="39"/>
      <c r="C156" s="40"/>
      <c r="D156" s="219" t="s">
        <v>134</v>
      </c>
      <c r="E156" s="40"/>
      <c r="F156" s="220" t="s">
        <v>218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134</v>
      </c>
      <c r="AU156" s="17" t="s">
        <v>83</v>
      </c>
    </row>
    <row r="157" s="13" customFormat="1">
      <c r="A157" s="13"/>
      <c r="B157" s="224"/>
      <c r="C157" s="225"/>
      <c r="D157" s="226" t="s">
        <v>136</v>
      </c>
      <c r="E157" s="227" t="s">
        <v>19</v>
      </c>
      <c r="F157" s="228" t="s">
        <v>137</v>
      </c>
      <c r="G157" s="225"/>
      <c r="H157" s="229">
        <v>15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136</v>
      </c>
      <c r="AU157" s="235" t="s">
        <v>83</v>
      </c>
      <c r="AV157" s="13" t="s">
        <v>83</v>
      </c>
      <c r="AW157" s="13" t="s">
        <v>138</v>
      </c>
      <c r="AX157" s="13" t="s">
        <v>73</v>
      </c>
      <c r="AY157" s="235" t="s">
        <v>126</v>
      </c>
    </row>
    <row r="158" s="14" customFormat="1">
      <c r="A158" s="14"/>
      <c r="B158" s="236"/>
      <c r="C158" s="237"/>
      <c r="D158" s="226" t="s">
        <v>136</v>
      </c>
      <c r="E158" s="238" t="s">
        <v>19</v>
      </c>
      <c r="F158" s="239" t="s">
        <v>139</v>
      </c>
      <c r="G158" s="237"/>
      <c r="H158" s="240">
        <v>15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136</v>
      </c>
      <c r="AU158" s="246" t="s">
        <v>83</v>
      </c>
      <c r="AV158" s="14" t="s">
        <v>132</v>
      </c>
      <c r="AW158" s="14" t="s">
        <v>138</v>
      </c>
      <c r="AX158" s="14" t="s">
        <v>81</v>
      </c>
      <c r="AY158" s="246" t="s">
        <v>126</v>
      </c>
    </row>
    <row r="159" s="2" customFormat="1" ht="24.15" customHeight="1">
      <c r="A159" s="38"/>
      <c r="B159" s="39"/>
      <c r="C159" s="205" t="s">
        <v>137</v>
      </c>
      <c r="D159" s="205" t="s">
        <v>128</v>
      </c>
      <c r="E159" s="206" t="s">
        <v>219</v>
      </c>
      <c r="F159" s="207" t="s">
        <v>220</v>
      </c>
      <c r="G159" s="208" t="s">
        <v>159</v>
      </c>
      <c r="H159" s="209">
        <v>68.859999999999999</v>
      </c>
      <c r="I159" s="210"/>
      <c r="J159" s="211">
        <f>ROUND(I159*H159,2)</f>
        <v>0</v>
      </c>
      <c r="K159" s="212"/>
      <c r="L159" s="44"/>
      <c r="M159" s="213" t="s">
        <v>19</v>
      </c>
      <c r="N159" s="214" t="s">
        <v>44</v>
      </c>
      <c r="O159" s="84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132</v>
      </c>
      <c r="AT159" s="217" t="s">
        <v>128</v>
      </c>
      <c r="AU159" s="217" t="s">
        <v>83</v>
      </c>
      <c r="AY159" s="17" t="s">
        <v>126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81</v>
      </c>
      <c r="BK159" s="218">
        <f>ROUND(I159*H159,2)</f>
        <v>0</v>
      </c>
      <c r="BL159" s="17" t="s">
        <v>132</v>
      </c>
      <c r="BM159" s="217" t="s">
        <v>221</v>
      </c>
    </row>
    <row r="160" s="2" customFormat="1">
      <c r="A160" s="38"/>
      <c r="B160" s="39"/>
      <c r="C160" s="40"/>
      <c r="D160" s="219" t="s">
        <v>134</v>
      </c>
      <c r="E160" s="40"/>
      <c r="F160" s="220" t="s">
        <v>222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134</v>
      </c>
      <c r="AU160" s="17" t="s">
        <v>83</v>
      </c>
    </row>
    <row r="161" s="15" customFormat="1">
      <c r="A161" s="15"/>
      <c r="B161" s="247"/>
      <c r="C161" s="248"/>
      <c r="D161" s="226" t="s">
        <v>136</v>
      </c>
      <c r="E161" s="249" t="s">
        <v>19</v>
      </c>
      <c r="F161" s="250" t="s">
        <v>223</v>
      </c>
      <c r="G161" s="248"/>
      <c r="H161" s="249" t="s">
        <v>19</v>
      </c>
      <c r="I161" s="251"/>
      <c r="J161" s="248"/>
      <c r="K161" s="248"/>
      <c r="L161" s="252"/>
      <c r="M161" s="253"/>
      <c r="N161" s="254"/>
      <c r="O161" s="254"/>
      <c r="P161" s="254"/>
      <c r="Q161" s="254"/>
      <c r="R161" s="254"/>
      <c r="S161" s="254"/>
      <c r="T161" s="25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6" t="s">
        <v>136</v>
      </c>
      <c r="AU161" s="256" t="s">
        <v>83</v>
      </c>
      <c r="AV161" s="15" t="s">
        <v>81</v>
      </c>
      <c r="AW161" s="15" t="s">
        <v>138</v>
      </c>
      <c r="AX161" s="15" t="s">
        <v>73</v>
      </c>
      <c r="AY161" s="256" t="s">
        <v>126</v>
      </c>
    </row>
    <row r="162" s="13" customFormat="1">
      <c r="A162" s="13"/>
      <c r="B162" s="224"/>
      <c r="C162" s="225"/>
      <c r="D162" s="226" t="s">
        <v>136</v>
      </c>
      <c r="E162" s="227" t="s">
        <v>19</v>
      </c>
      <c r="F162" s="228" t="s">
        <v>224</v>
      </c>
      <c r="G162" s="225"/>
      <c r="H162" s="229">
        <v>55.219999999999999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136</v>
      </c>
      <c r="AU162" s="235" t="s">
        <v>83</v>
      </c>
      <c r="AV162" s="13" t="s">
        <v>83</v>
      </c>
      <c r="AW162" s="13" t="s">
        <v>138</v>
      </c>
      <c r="AX162" s="13" t="s">
        <v>73</v>
      </c>
      <c r="AY162" s="235" t="s">
        <v>126</v>
      </c>
    </row>
    <row r="163" s="15" customFormat="1">
      <c r="A163" s="15"/>
      <c r="B163" s="247"/>
      <c r="C163" s="248"/>
      <c r="D163" s="226" t="s">
        <v>136</v>
      </c>
      <c r="E163" s="249" t="s">
        <v>19</v>
      </c>
      <c r="F163" s="250" t="s">
        <v>225</v>
      </c>
      <c r="G163" s="248"/>
      <c r="H163" s="249" t="s">
        <v>19</v>
      </c>
      <c r="I163" s="251"/>
      <c r="J163" s="248"/>
      <c r="K163" s="248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136</v>
      </c>
      <c r="AU163" s="256" t="s">
        <v>83</v>
      </c>
      <c r="AV163" s="15" t="s">
        <v>81</v>
      </c>
      <c r="AW163" s="15" t="s">
        <v>138</v>
      </c>
      <c r="AX163" s="15" t="s">
        <v>73</v>
      </c>
      <c r="AY163" s="256" t="s">
        <v>126</v>
      </c>
    </row>
    <row r="164" s="13" customFormat="1">
      <c r="A164" s="13"/>
      <c r="B164" s="224"/>
      <c r="C164" s="225"/>
      <c r="D164" s="226" t="s">
        <v>136</v>
      </c>
      <c r="E164" s="227" t="s">
        <v>19</v>
      </c>
      <c r="F164" s="228" t="s">
        <v>226</v>
      </c>
      <c r="G164" s="225"/>
      <c r="H164" s="229">
        <v>13.640000000000001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136</v>
      </c>
      <c r="AU164" s="235" t="s">
        <v>83</v>
      </c>
      <c r="AV164" s="13" t="s">
        <v>83</v>
      </c>
      <c r="AW164" s="13" t="s">
        <v>138</v>
      </c>
      <c r="AX164" s="13" t="s">
        <v>73</v>
      </c>
      <c r="AY164" s="235" t="s">
        <v>126</v>
      </c>
    </row>
    <row r="165" s="14" customFormat="1">
      <c r="A165" s="14"/>
      <c r="B165" s="236"/>
      <c r="C165" s="237"/>
      <c r="D165" s="226" t="s">
        <v>136</v>
      </c>
      <c r="E165" s="238" t="s">
        <v>19</v>
      </c>
      <c r="F165" s="239" t="s">
        <v>139</v>
      </c>
      <c r="G165" s="237"/>
      <c r="H165" s="240">
        <v>68.859999999999999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136</v>
      </c>
      <c r="AU165" s="246" t="s">
        <v>83</v>
      </c>
      <c r="AV165" s="14" t="s">
        <v>132</v>
      </c>
      <c r="AW165" s="14" t="s">
        <v>138</v>
      </c>
      <c r="AX165" s="14" t="s">
        <v>81</v>
      </c>
      <c r="AY165" s="246" t="s">
        <v>126</v>
      </c>
    </row>
    <row r="166" s="2" customFormat="1" ht="21.75" customHeight="1">
      <c r="A166" s="38"/>
      <c r="B166" s="39"/>
      <c r="C166" s="205" t="s">
        <v>227</v>
      </c>
      <c r="D166" s="205" t="s">
        <v>128</v>
      </c>
      <c r="E166" s="206" t="s">
        <v>228</v>
      </c>
      <c r="F166" s="207" t="s">
        <v>229</v>
      </c>
      <c r="G166" s="208" t="s">
        <v>131</v>
      </c>
      <c r="H166" s="209">
        <v>125</v>
      </c>
      <c r="I166" s="210"/>
      <c r="J166" s="211">
        <f>ROUND(I166*H166,2)</f>
        <v>0</v>
      </c>
      <c r="K166" s="212"/>
      <c r="L166" s="44"/>
      <c r="M166" s="213" t="s">
        <v>19</v>
      </c>
      <c r="N166" s="214" t="s">
        <v>44</v>
      </c>
      <c r="O166" s="8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132</v>
      </c>
      <c r="AT166" s="217" t="s">
        <v>128</v>
      </c>
      <c r="AU166" s="217" t="s">
        <v>83</v>
      </c>
      <c r="AY166" s="17" t="s">
        <v>126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81</v>
      </c>
      <c r="BK166" s="218">
        <f>ROUND(I166*H166,2)</f>
        <v>0</v>
      </c>
      <c r="BL166" s="17" t="s">
        <v>132</v>
      </c>
      <c r="BM166" s="217" t="s">
        <v>230</v>
      </c>
    </row>
    <row r="167" s="2" customFormat="1">
      <c r="A167" s="38"/>
      <c r="B167" s="39"/>
      <c r="C167" s="40"/>
      <c r="D167" s="219" t="s">
        <v>134</v>
      </c>
      <c r="E167" s="40"/>
      <c r="F167" s="220" t="s">
        <v>231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134</v>
      </c>
      <c r="AU167" s="17" t="s">
        <v>83</v>
      </c>
    </row>
    <row r="168" s="13" customFormat="1">
      <c r="A168" s="13"/>
      <c r="B168" s="224"/>
      <c r="C168" s="225"/>
      <c r="D168" s="226" t="s">
        <v>136</v>
      </c>
      <c r="E168" s="227" t="s">
        <v>19</v>
      </c>
      <c r="F168" s="228" t="s">
        <v>232</v>
      </c>
      <c r="G168" s="225"/>
      <c r="H168" s="229">
        <v>125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136</v>
      </c>
      <c r="AU168" s="235" t="s">
        <v>83</v>
      </c>
      <c r="AV168" s="13" t="s">
        <v>83</v>
      </c>
      <c r="AW168" s="13" t="s">
        <v>138</v>
      </c>
      <c r="AX168" s="13" t="s">
        <v>73</v>
      </c>
      <c r="AY168" s="235" t="s">
        <v>126</v>
      </c>
    </row>
    <row r="169" s="14" customFormat="1">
      <c r="A169" s="14"/>
      <c r="B169" s="236"/>
      <c r="C169" s="237"/>
      <c r="D169" s="226" t="s">
        <v>136</v>
      </c>
      <c r="E169" s="238" t="s">
        <v>19</v>
      </c>
      <c r="F169" s="239" t="s">
        <v>139</v>
      </c>
      <c r="G169" s="237"/>
      <c r="H169" s="240">
        <v>125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136</v>
      </c>
      <c r="AU169" s="246" t="s">
        <v>83</v>
      </c>
      <c r="AV169" s="14" t="s">
        <v>132</v>
      </c>
      <c r="AW169" s="14" t="s">
        <v>138</v>
      </c>
      <c r="AX169" s="14" t="s">
        <v>81</v>
      </c>
      <c r="AY169" s="246" t="s">
        <v>126</v>
      </c>
    </row>
    <row r="170" s="2" customFormat="1" ht="24.15" customHeight="1">
      <c r="A170" s="38"/>
      <c r="B170" s="39"/>
      <c r="C170" s="205" t="s">
        <v>233</v>
      </c>
      <c r="D170" s="205" t="s">
        <v>128</v>
      </c>
      <c r="E170" s="206" t="s">
        <v>234</v>
      </c>
      <c r="F170" s="207" t="s">
        <v>235</v>
      </c>
      <c r="G170" s="208" t="s">
        <v>159</v>
      </c>
      <c r="H170" s="209">
        <v>654.55999999999995</v>
      </c>
      <c r="I170" s="210"/>
      <c r="J170" s="211">
        <f>ROUND(I170*H170,2)</f>
        <v>0</v>
      </c>
      <c r="K170" s="212"/>
      <c r="L170" s="44"/>
      <c r="M170" s="213" t="s">
        <v>19</v>
      </c>
      <c r="N170" s="214" t="s">
        <v>44</v>
      </c>
      <c r="O170" s="8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132</v>
      </c>
      <c r="AT170" s="217" t="s">
        <v>128</v>
      </c>
      <c r="AU170" s="217" t="s">
        <v>83</v>
      </c>
      <c r="AY170" s="17" t="s">
        <v>126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7" t="s">
        <v>81</v>
      </c>
      <c r="BK170" s="218">
        <f>ROUND(I170*H170,2)</f>
        <v>0</v>
      </c>
      <c r="BL170" s="17" t="s">
        <v>132</v>
      </c>
      <c r="BM170" s="217" t="s">
        <v>236</v>
      </c>
    </row>
    <row r="171" s="2" customFormat="1">
      <c r="A171" s="38"/>
      <c r="B171" s="39"/>
      <c r="C171" s="40"/>
      <c r="D171" s="219" t="s">
        <v>134</v>
      </c>
      <c r="E171" s="40"/>
      <c r="F171" s="220" t="s">
        <v>237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134</v>
      </c>
      <c r="AU171" s="17" t="s">
        <v>83</v>
      </c>
    </row>
    <row r="172" s="15" customFormat="1">
      <c r="A172" s="15"/>
      <c r="B172" s="247"/>
      <c r="C172" s="248"/>
      <c r="D172" s="226" t="s">
        <v>136</v>
      </c>
      <c r="E172" s="249" t="s">
        <v>19</v>
      </c>
      <c r="F172" s="250" t="s">
        <v>238</v>
      </c>
      <c r="G172" s="248"/>
      <c r="H172" s="249" t="s">
        <v>19</v>
      </c>
      <c r="I172" s="251"/>
      <c r="J172" s="248"/>
      <c r="K172" s="248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136</v>
      </c>
      <c r="AU172" s="256" t="s">
        <v>83</v>
      </c>
      <c r="AV172" s="15" t="s">
        <v>81</v>
      </c>
      <c r="AW172" s="15" t="s">
        <v>138</v>
      </c>
      <c r="AX172" s="15" t="s">
        <v>73</v>
      </c>
      <c r="AY172" s="256" t="s">
        <v>126</v>
      </c>
    </row>
    <row r="173" s="13" customFormat="1">
      <c r="A173" s="13"/>
      <c r="B173" s="224"/>
      <c r="C173" s="225"/>
      <c r="D173" s="226" t="s">
        <v>136</v>
      </c>
      <c r="E173" s="227" t="s">
        <v>19</v>
      </c>
      <c r="F173" s="228" t="s">
        <v>239</v>
      </c>
      <c r="G173" s="225"/>
      <c r="H173" s="229">
        <v>167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136</v>
      </c>
      <c r="AU173" s="235" t="s">
        <v>83</v>
      </c>
      <c r="AV173" s="13" t="s">
        <v>83</v>
      </c>
      <c r="AW173" s="13" t="s">
        <v>138</v>
      </c>
      <c r="AX173" s="13" t="s">
        <v>73</v>
      </c>
      <c r="AY173" s="235" t="s">
        <v>126</v>
      </c>
    </row>
    <row r="174" s="15" customFormat="1">
      <c r="A174" s="15"/>
      <c r="B174" s="247"/>
      <c r="C174" s="248"/>
      <c r="D174" s="226" t="s">
        <v>136</v>
      </c>
      <c r="E174" s="249" t="s">
        <v>19</v>
      </c>
      <c r="F174" s="250" t="s">
        <v>206</v>
      </c>
      <c r="G174" s="248"/>
      <c r="H174" s="249" t="s">
        <v>19</v>
      </c>
      <c r="I174" s="251"/>
      <c r="J174" s="248"/>
      <c r="K174" s="248"/>
      <c r="L174" s="252"/>
      <c r="M174" s="253"/>
      <c r="N174" s="254"/>
      <c r="O174" s="254"/>
      <c r="P174" s="254"/>
      <c r="Q174" s="254"/>
      <c r="R174" s="254"/>
      <c r="S174" s="254"/>
      <c r="T174" s="25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6" t="s">
        <v>136</v>
      </c>
      <c r="AU174" s="256" t="s">
        <v>83</v>
      </c>
      <c r="AV174" s="15" t="s">
        <v>81</v>
      </c>
      <c r="AW174" s="15" t="s">
        <v>138</v>
      </c>
      <c r="AX174" s="15" t="s">
        <v>73</v>
      </c>
      <c r="AY174" s="256" t="s">
        <v>126</v>
      </c>
    </row>
    <row r="175" s="13" customFormat="1">
      <c r="A175" s="13"/>
      <c r="B175" s="224"/>
      <c r="C175" s="225"/>
      <c r="D175" s="226" t="s">
        <v>136</v>
      </c>
      <c r="E175" s="227" t="s">
        <v>19</v>
      </c>
      <c r="F175" s="228" t="s">
        <v>162</v>
      </c>
      <c r="G175" s="225"/>
      <c r="H175" s="229">
        <v>312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136</v>
      </c>
      <c r="AU175" s="235" t="s">
        <v>83</v>
      </c>
      <c r="AV175" s="13" t="s">
        <v>83</v>
      </c>
      <c r="AW175" s="13" t="s">
        <v>138</v>
      </c>
      <c r="AX175" s="13" t="s">
        <v>73</v>
      </c>
      <c r="AY175" s="235" t="s">
        <v>126</v>
      </c>
    </row>
    <row r="176" s="15" customFormat="1">
      <c r="A176" s="15"/>
      <c r="B176" s="247"/>
      <c r="C176" s="248"/>
      <c r="D176" s="226" t="s">
        <v>136</v>
      </c>
      <c r="E176" s="249" t="s">
        <v>19</v>
      </c>
      <c r="F176" s="250" t="s">
        <v>240</v>
      </c>
      <c r="G176" s="248"/>
      <c r="H176" s="249" t="s">
        <v>19</v>
      </c>
      <c r="I176" s="251"/>
      <c r="J176" s="248"/>
      <c r="K176" s="248"/>
      <c r="L176" s="252"/>
      <c r="M176" s="253"/>
      <c r="N176" s="254"/>
      <c r="O176" s="254"/>
      <c r="P176" s="254"/>
      <c r="Q176" s="254"/>
      <c r="R176" s="254"/>
      <c r="S176" s="254"/>
      <c r="T176" s="25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6" t="s">
        <v>136</v>
      </c>
      <c r="AU176" s="256" t="s">
        <v>83</v>
      </c>
      <c r="AV176" s="15" t="s">
        <v>81</v>
      </c>
      <c r="AW176" s="15" t="s">
        <v>138</v>
      </c>
      <c r="AX176" s="15" t="s">
        <v>73</v>
      </c>
      <c r="AY176" s="256" t="s">
        <v>126</v>
      </c>
    </row>
    <row r="177" s="13" customFormat="1">
      <c r="A177" s="13"/>
      <c r="B177" s="224"/>
      <c r="C177" s="225"/>
      <c r="D177" s="226" t="s">
        <v>136</v>
      </c>
      <c r="E177" s="227" t="s">
        <v>19</v>
      </c>
      <c r="F177" s="228" t="s">
        <v>174</v>
      </c>
      <c r="G177" s="225"/>
      <c r="H177" s="229">
        <v>175.56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136</v>
      </c>
      <c r="AU177" s="235" t="s">
        <v>83</v>
      </c>
      <c r="AV177" s="13" t="s">
        <v>83</v>
      </c>
      <c r="AW177" s="13" t="s">
        <v>138</v>
      </c>
      <c r="AX177" s="13" t="s">
        <v>73</v>
      </c>
      <c r="AY177" s="235" t="s">
        <v>126</v>
      </c>
    </row>
    <row r="178" s="14" customFormat="1">
      <c r="A178" s="14"/>
      <c r="B178" s="236"/>
      <c r="C178" s="237"/>
      <c r="D178" s="226" t="s">
        <v>136</v>
      </c>
      <c r="E178" s="238" t="s">
        <v>19</v>
      </c>
      <c r="F178" s="239" t="s">
        <v>139</v>
      </c>
      <c r="G178" s="237"/>
      <c r="H178" s="240">
        <v>654.55999999999995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136</v>
      </c>
      <c r="AU178" s="246" t="s">
        <v>83</v>
      </c>
      <c r="AV178" s="14" t="s">
        <v>132</v>
      </c>
      <c r="AW178" s="14" t="s">
        <v>138</v>
      </c>
      <c r="AX178" s="14" t="s">
        <v>81</v>
      </c>
      <c r="AY178" s="246" t="s">
        <v>126</v>
      </c>
    </row>
    <row r="179" s="2" customFormat="1" ht="24.15" customHeight="1">
      <c r="A179" s="38"/>
      <c r="B179" s="39"/>
      <c r="C179" s="205" t="s">
        <v>241</v>
      </c>
      <c r="D179" s="205" t="s">
        <v>128</v>
      </c>
      <c r="E179" s="206" t="s">
        <v>242</v>
      </c>
      <c r="F179" s="207" t="s">
        <v>243</v>
      </c>
      <c r="G179" s="208" t="s">
        <v>159</v>
      </c>
      <c r="H179" s="209">
        <v>221</v>
      </c>
      <c r="I179" s="210"/>
      <c r="J179" s="211">
        <f>ROUND(I179*H179,2)</f>
        <v>0</v>
      </c>
      <c r="K179" s="212"/>
      <c r="L179" s="44"/>
      <c r="M179" s="213" t="s">
        <v>19</v>
      </c>
      <c r="N179" s="214" t="s">
        <v>44</v>
      </c>
      <c r="O179" s="84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7" t="s">
        <v>132</v>
      </c>
      <c r="AT179" s="217" t="s">
        <v>128</v>
      </c>
      <c r="AU179" s="217" t="s">
        <v>83</v>
      </c>
      <c r="AY179" s="17" t="s">
        <v>126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7" t="s">
        <v>81</v>
      </c>
      <c r="BK179" s="218">
        <f>ROUND(I179*H179,2)</f>
        <v>0</v>
      </c>
      <c r="BL179" s="17" t="s">
        <v>132</v>
      </c>
      <c r="BM179" s="217" t="s">
        <v>244</v>
      </c>
    </row>
    <row r="180" s="2" customFormat="1">
      <c r="A180" s="38"/>
      <c r="B180" s="39"/>
      <c r="C180" s="40"/>
      <c r="D180" s="219" t="s">
        <v>134</v>
      </c>
      <c r="E180" s="40"/>
      <c r="F180" s="220" t="s">
        <v>245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134</v>
      </c>
      <c r="AU180" s="17" t="s">
        <v>83</v>
      </c>
    </row>
    <row r="181" s="15" customFormat="1">
      <c r="A181" s="15"/>
      <c r="B181" s="247"/>
      <c r="C181" s="248"/>
      <c r="D181" s="226" t="s">
        <v>136</v>
      </c>
      <c r="E181" s="249" t="s">
        <v>19</v>
      </c>
      <c r="F181" s="250" t="s">
        <v>238</v>
      </c>
      <c r="G181" s="248"/>
      <c r="H181" s="249" t="s">
        <v>19</v>
      </c>
      <c r="I181" s="251"/>
      <c r="J181" s="248"/>
      <c r="K181" s="248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136</v>
      </c>
      <c r="AU181" s="256" t="s">
        <v>83</v>
      </c>
      <c r="AV181" s="15" t="s">
        <v>81</v>
      </c>
      <c r="AW181" s="15" t="s">
        <v>138</v>
      </c>
      <c r="AX181" s="15" t="s">
        <v>73</v>
      </c>
      <c r="AY181" s="256" t="s">
        <v>126</v>
      </c>
    </row>
    <row r="182" s="13" customFormat="1">
      <c r="A182" s="13"/>
      <c r="B182" s="224"/>
      <c r="C182" s="225"/>
      <c r="D182" s="226" t="s">
        <v>136</v>
      </c>
      <c r="E182" s="227" t="s">
        <v>19</v>
      </c>
      <c r="F182" s="228" t="s">
        <v>246</v>
      </c>
      <c r="G182" s="225"/>
      <c r="H182" s="229">
        <v>221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136</v>
      </c>
      <c r="AU182" s="235" t="s">
        <v>83</v>
      </c>
      <c r="AV182" s="13" t="s">
        <v>83</v>
      </c>
      <c r="AW182" s="13" t="s">
        <v>138</v>
      </c>
      <c r="AX182" s="13" t="s">
        <v>73</v>
      </c>
      <c r="AY182" s="235" t="s">
        <v>126</v>
      </c>
    </row>
    <row r="183" s="14" customFormat="1">
      <c r="A183" s="14"/>
      <c r="B183" s="236"/>
      <c r="C183" s="237"/>
      <c r="D183" s="226" t="s">
        <v>136</v>
      </c>
      <c r="E183" s="238" t="s">
        <v>19</v>
      </c>
      <c r="F183" s="239" t="s">
        <v>139</v>
      </c>
      <c r="G183" s="237"/>
      <c r="H183" s="240">
        <v>221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136</v>
      </c>
      <c r="AU183" s="246" t="s">
        <v>83</v>
      </c>
      <c r="AV183" s="14" t="s">
        <v>132</v>
      </c>
      <c r="AW183" s="14" t="s">
        <v>138</v>
      </c>
      <c r="AX183" s="14" t="s">
        <v>81</v>
      </c>
      <c r="AY183" s="246" t="s">
        <v>126</v>
      </c>
    </row>
    <row r="184" s="2" customFormat="1" ht="24.15" customHeight="1">
      <c r="A184" s="38"/>
      <c r="B184" s="39"/>
      <c r="C184" s="205" t="s">
        <v>247</v>
      </c>
      <c r="D184" s="205" t="s">
        <v>128</v>
      </c>
      <c r="E184" s="206" t="s">
        <v>248</v>
      </c>
      <c r="F184" s="207" t="s">
        <v>249</v>
      </c>
      <c r="G184" s="208" t="s">
        <v>159</v>
      </c>
      <c r="H184" s="209">
        <v>115.5</v>
      </c>
      <c r="I184" s="210"/>
      <c r="J184" s="211">
        <f>ROUND(I184*H184,2)</f>
        <v>0</v>
      </c>
      <c r="K184" s="212"/>
      <c r="L184" s="44"/>
      <c r="M184" s="213" t="s">
        <v>19</v>
      </c>
      <c r="N184" s="214" t="s">
        <v>44</v>
      </c>
      <c r="O184" s="84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132</v>
      </c>
      <c r="AT184" s="217" t="s">
        <v>128</v>
      </c>
      <c r="AU184" s="217" t="s">
        <v>83</v>
      </c>
      <c r="AY184" s="17" t="s">
        <v>126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81</v>
      </c>
      <c r="BK184" s="218">
        <f>ROUND(I184*H184,2)</f>
        <v>0</v>
      </c>
      <c r="BL184" s="17" t="s">
        <v>132</v>
      </c>
      <c r="BM184" s="217" t="s">
        <v>250</v>
      </c>
    </row>
    <row r="185" s="2" customFormat="1">
      <c r="A185" s="38"/>
      <c r="B185" s="39"/>
      <c r="C185" s="40"/>
      <c r="D185" s="219" t="s">
        <v>134</v>
      </c>
      <c r="E185" s="40"/>
      <c r="F185" s="220" t="s">
        <v>251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134</v>
      </c>
      <c r="AU185" s="17" t="s">
        <v>83</v>
      </c>
    </row>
    <row r="186" s="13" customFormat="1">
      <c r="A186" s="13"/>
      <c r="B186" s="224"/>
      <c r="C186" s="225"/>
      <c r="D186" s="226" t="s">
        <v>136</v>
      </c>
      <c r="E186" s="227" t="s">
        <v>19</v>
      </c>
      <c r="F186" s="228" t="s">
        <v>252</v>
      </c>
      <c r="G186" s="225"/>
      <c r="H186" s="229">
        <v>115.5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136</v>
      </c>
      <c r="AU186" s="235" t="s">
        <v>83</v>
      </c>
      <c r="AV186" s="13" t="s">
        <v>83</v>
      </c>
      <c r="AW186" s="13" t="s">
        <v>138</v>
      </c>
      <c r="AX186" s="13" t="s">
        <v>73</v>
      </c>
      <c r="AY186" s="235" t="s">
        <v>126</v>
      </c>
    </row>
    <row r="187" s="14" customFormat="1">
      <c r="A187" s="14"/>
      <c r="B187" s="236"/>
      <c r="C187" s="237"/>
      <c r="D187" s="226" t="s">
        <v>136</v>
      </c>
      <c r="E187" s="238" t="s">
        <v>19</v>
      </c>
      <c r="F187" s="239" t="s">
        <v>139</v>
      </c>
      <c r="G187" s="237"/>
      <c r="H187" s="240">
        <v>115.5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136</v>
      </c>
      <c r="AU187" s="246" t="s">
        <v>83</v>
      </c>
      <c r="AV187" s="14" t="s">
        <v>132</v>
      </c>
      <c r="AW187" s="14" t="s">
        <v>138</v>
      </c>
      <c r="AX187" s="14" t="s">
        <v>81</v>
      </c>
      <c r="AY187" s="246" t="s">
        <v>126</v>
      </c>
    </row>
    <row r="188" s="2" customFormat="1" ht="16.5" customHeight="1">
      <c r="A188" s="38"/>
      <c r="B188" s="39"/>
      <c r="C188" s="205" t="s">
        <v>253</v>
      </c>
      <c r="D188" s="205" t="s">
        <v>128</v>
      </c>
      <c r="E188" s="206" t="s">
        <v>254</v>
      </c>
      <c r="F188" s="207" t="s">
        <v>255</v>
      </c>
      <c r="G188" s="208" t="s">
        <v>131</v>
      </c>
      <c r="H188" s="209">
        <v>2789</v>
      </c>
      <c r="I188" s="210"/>
      <c r="J188" s="211">
        <f>ROUND(I188*H188,2)</f>
        <v>0</v>
      </c>
      <c r="K188" s="212"/>
      <c r="L188" s="44"/>
      <c r="M188" s="213" t="s">
        <v>19</v>
      </c>
      <c r="N188" s="214" t="s">
        <v>44</v>
      </c>
      <c r="O188" s="84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132</v>
      </c>
      <c r="AT188" s="217" t="s">
        <v>128</v>
      </c>
      <c r="AU188" s="217" t="s">
        <v>83</v>
      </c>
      <c r="AY188" s="17" t="s">
        <v>126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81</v>
      </c>
      <c r="BK188" s="218">
        <f>ROUND(I188*H188,2)</f>
        <v>0</v>
      </c>
      <c r="BL188" s="17" t="s">
        <v>132</v>
      </c>
      <c r="BM188" s="217" t="s">
        <v>256</v>
      </c>
    </row>
    <row r="189" s="2" customFormat="1">
      <c r="A189" s="38"/>
      <c r="B189" s="39"/>
      <c r="C189" s="40"/>
      <c r="D189" s="219" t="s">
        <v>134</v>
      </c>
      <c r="E189" s="40"/>
      <c r="F189" s="220" t="s">
        <v>257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134</v>
      </c>
      <c r="AU189" s="17" t="s">
        <v>83</v>
      </c>
    </row>
    <row r="190" s="13" customFormat="1">
      <c r="A190" s="13"/>
      <c r="B190" s="224"/>
      <c r="C190" s="225"/>
      <c r="D190" s="226" t="s">
        <v>136</v>
      </c>
      <c r="E190" s="227" t="s">
        <v>19</v>
      </c>
      <c r="F190" s="228" t="s">
        <v>258</v>
      </c>
      <c r="G190" s="225"/>
      <c r="H190" s="229">
        <v>2789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136</v>
      </c>
      <c r="AU190" s="235" t="s">
        <v>83</v>
      </c>
      <c r="AV190" s="13" t="s">
        <v>83</v>
      </c>
      <c r="AW190" s="13" t="s">
        <v>138</v>
      </c>
      <c r="AX190" s="13" t="s">
        <v>73</v>
      </c>
      <c r="AY190" s="235" t="s">
        <v>126</v>
      </c>
    </row>
    <row r="191" s="14" customFormat="1">
      <c r="A191" s="14"/>
      <c r="B191" s="236"/>
      <c r="C191" s="237"/>
      <c r="D191" s="226" t="s">
        <v>136</v>
      </c>
      <c r="E191" s="238" t="s">
        <v>19</v>
      </c>
      <c r="F191" s="239" t="s">
        <v>139</v>
      </c>
      <c r="G191" s="237"/>
      <c r="H191" s="240">
        <v>2789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136</v>
      </c>
      <c r="AU191" s="246" t="s">
        <v>83</v>
      </c>
      <c r="AV191" s="14" t="s">
        <v>132</v>
      </c>
      <c r="AW191" s="14" t="s">
        <v>138</v>
      </c>
      <c r="AX191" s="14" t="s">
        <v>81</v>
      </c>
      <c r="AY191" s="246" t="s">
        <v>126</v>
      </c>
    </row>
    <row r="192" s="2" customFormat="1" ht="24.15" customHeight="1">
      <c r="A192" s="38"/>
      <c r="B192" s="39"/>
      <c r="C192" s="205" t="s">
        <v>7</v>
      </c>
      <c r="D192" s="205" t="s">
        <v>128</v>
      </c>
      <c r="E192" s="206" t="s">
        <v>259</v>
      </c>
      <c r="F192" s="207" t="s">
        <v>260</v>
      </c>
      <c r="G192" s="208" t="s">
        <v>131</v>
      </c>
      <c r="H192" s="209">
        <v>762</v>
      </c>
      <c r="I192" s="210"/>
      <c r="J192" s="211">
        <f>ROUND(I192*H192,2)</f>
        <v>0</v>
      </c>
      <c r="K192" s="212"/>
      <c r="L192" s="44"/>
      <c r="M192" s="213" t="s">
        <v>19</v>
      </c>
      <c r="N192" s="214" t="s">
        <v>44</v>
      </c>
      <c r="O192" s="84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132</v>
      </c>
      <c r="AT192" s="217" t="s">
        <v>128</v>
      </c>
      <c r="AU192" s="217" t="s">
        <v>83</v>
      </c>
      <c r="AY192" s="17" t="s">
        <v>126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7" t="s">
        <v>81</v>
      </c>
      <c r="BK192" s="218">
        <f>ROUND(I192*H192,2)</f>
        <v>0</v>
      </c>
      <c r="BL192" s="17" t="s">
        <v>132</v>
      </c>
      <c r="BM192" s="217" t="s">
        <v>261</v>
      </c>
    </row>
    <row r="193" s="2" customFormat="1">
      <c r="A193" s="38"/>
      <c r="B193" s="39"/>
      <c r="C193" s="40"/>
      <c r="D193" s="219" t="s">
        <v>134</v>
      </c>
      <c r="E193" s="40"/>
      <c r="F193" s="220" t="s">
        <v>262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134</v>
      </c>
      <c r="AU193" s="17" t="s">
        <v>83</v>
      </c>
    </row>
    <row r="194" s="13" customFormat="1">
      <c r="A194" s="13"/>
      <c r="B194" s="224"/>
      <c r="C194" s="225"/>
      <c r="D194" s="226" t="s">
        <v>136</v>
      </c>
      <c r="E194" s="227" t="s">
        <v>19</v>
      </c>
      <c r="F194" s="228" t="s">
        <v>263</v>
      </c>
      <c r="G194" s="225"/>
      <c r="H194" s="229">
        <v>762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136</v>
      </c>
      <c r="AU194" s="235" t="s">
        <v>83</v>
      </c>
      <c r="AV194" s="13" t="s">
        <v>83</v>
      </c>
      <c r="AW194" s="13" t="s">
        <v>138</v>
      </c>
      <c r="AX194" s="13" t="s">
        <v>73</v>
      </c>
      <c r="AY194" s="235" t="s">
        <v>126</v>
      </c>
    </row>
    <row r="195" s="14" customFormat="1">
      <c r="A195" s="14"/>
      <c r="B195" s="236"/>
      <c r="C195" s="237"/>
      <c r="D195" s="226" t="s">
        <v>136</v>
      </c>
      <c r="E195" s="238" t="s">
        <v>19</v>
      </c>
      <c r="F195" s="239" t="s">
        <v>139</v>
      </c>
      <c r="G195" s="237"/>
      <c r="H195" s="240">
        <v>762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136</v>
      </c>
      <c r="AU195" s="246" t="s">
        <v>83</v>
      </c>
      <c r="AV195" s="14" t="s">
        <v>132</v>
      </c>
      <c r="AW195" s="14" t="s">
        <v>138</v>
      </c>
      <c r="AX195" s="14" t="s">
        <v>81</v>
      </c>
      <c r="AY195" s="246" t="s">
        <v>126</v>
      </c>
    </row>
    <row r="196" s="2" customFormat="1" ht="24.15" customHeight="1">
      <c r="A196" s="38"/>
      <c r="B196" s="39"/>
      <c r="C196" s="205" t="s">
        <v>264</v>
      </c>
      <c r="D196" s="205" t="s">
        <v>128</v>
      </c>
      <c r="E196" s="206" t="s">
        <v>265</v>
      </c>
      <c r="F196" s="207" t="s">
        <v>266</v>
      </c>
      <c r="G196" s="208" t="s">
        <v>131</v>
      </c>
      <c r="H196" s="209">
        <v>13</v>
      </c>
      <c r="I196" s="210"/>
      <c r="J196" s="211">
        <f>ROUND(I196*H196,2)</f>
        <v>0</v>
      </c>
      <c r="K196" s="212"/>
      <c r="L196" s="44"/>
      <c r="M196" s="213" t="s">
        <v>19</v>
      </c>
      <c r="N196" s="214" t="s">
        <v>44</v>
      </c>
      <c r="O196" s="84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132</v>
      </c>
      <c r="AT196" s="217" t="s">
        <v>128</v>
      </c>
      <c r="AU196" s="217" t="s">
        <v>83</v>
      </c>
      <c r="AY196" s="17" t="s">
        <v>126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81</v>
      </c>
      <c r="BK196" s="218">
        <f>ROUND(I196*H196,2)</f>
        <v>0</v>
      </c>
      <c r="BL196" s="17" t="s">
        <v>132</v>
      </c>
      <c r="BM196" s="217" t="s">
        <v>267</v>
      </c>
    </row>
    <row r="197" s="2" customFormat="1">
      <c r="A197" s="38"/>
      <c r="B197" s="39"/>
      <c r="C197" s="40"/>
      <c r="D197" s="219" t="s">
        <v>134</v>
      </c>
      <c r="E197" s="40"/>
      <c r="F197" s="220" t="s">
        <v>268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134</v>
      </c>
      <c r="AU197" s="17" t="s">
        <v>83</v>
      </c>
    </row>
    <row r="198" s="13" customFormat="1">
      <c r="A198" s="13"/>
      <c r="B198" s="224"/>
      <c r="C198" s="225"/>
      <c r="D198" s="226" t="s">
        <v>136</v>
      </c>
      <c r="E198" s="227" t="s">
        <v>19</v>
      </c>
      <c r="F198" s="228" t="s">
        <v>208</v>
      </c>
      <c r="G198" s="225"/>
      <c r="H198" s="229">
        <v>13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136</v>
      </c>
      <c r="AU198" s="235" t="s">
        <v>83</v>
      </c>
      <c r="AV198" s="13" t="s">
        <v>83</v>
      </c>
      <c r="AW198" s="13" t="s">
        <v>138</v>
      </c>
      <c r="AX198" s="13" t="s">
        <v>73</v>
      </c>
      <c r="AY198" s="235" t="s">
        <v>126</v>
      </c>
    </row>
    <row r="199" s="14" customFormat="1">
      <c r="A199" s="14"/>
      <c r="B199" s="236"/>
      <c r="C199" s="237"/>
      <c r="D199" s="226" t="s">
        <v>136</v>
      </c>
      <c r="E199" s="238" t="s">
        <v>19</v>
      </c>
      <c r="F199" s="239" t="s">
        <v>139</v>
      </c>
      <c r="G199" s="237"/>
      <c r="H199" s="240">
        <v>13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136</v>
      </c>
      <c r="AU199" s="246" t="s">
        <v>83</v>
      </c>
      <c r="AV199" s="14" t="s">
        <v>132</v>
      </c>
      <c r="AW199" s="14" t="s">
        <v>138</v>
      </c>
      <c r="AX199" s="14" t="s">
        <v>81</v>
      </c>
      <c r="AY199" s="246" t="s">
        <v>126</v>
      </c>
    </row>
    <row r="200" s="2" customFormat="1" ht="24.15" customHeight="1">
      <c r="A200" s="38"/>
      <c r="B200" s="39"/>
      <c r="C200" s="205" t="s">
        <v>269</v>
      </c>
      <c r="D200" s="205" t="s">
        <v>128</v>
      </c>
      <c r="E200" s="206" t="s">
        <v>270</v>
      </c>
      <c r="F200" s="207" t="s">
        <v>271</v>
      </c>
      <c r="G200" s="208" t="s">
        <v>131</v>
      </c>
      <c r="H200" s="209">
        <v>112</v>
      </c>
      <c r="I200" s="210"/>
      <c r="J200" s="211">
        <f>ROUND(I200*H200,2)</f>
        <v>0</v>
      </c>
      <c r="K200" s="212"/>
      <c r="L200" s="44"/>
      <c r="M200" s="213" t="s">
        <v>19</v>
      </c>
      <c r="N200" s="214" t="s">
        <v>44</v>
      </c>
      <c r="O200" s="84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132</v>
      </c>
      <c r="AT200" s="217" t="s">
        <v>128</v>
      </c>
      <c r="AU200" s="217" t="s">
        <v>83</v>
      </c>
      <c r="AY200" s="17" t="s">
        <v>126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81</v>
      </c>
      <c r="BK200" s="218">
        <f>ROUND(I200*H200,2)</f>
        <v>0</v>
      </c>
      <c r="BL200" s="17" t="s">
        <v>132</v>
      </c>
      <c r="BM200" s="217" t="s">
        <v>272</v>
      </c>
    </row>
    <row r="201" s="2" customFormat="1">
      <c r="A201" s="38"/>
      <c r="B201" s="39"/>
      <c r="C201" s="40"/>
      <c r="D201" s="219" t="s">
        <v>134</v>
      </c>
      <c r="E201" s="40"/>
      <c r="F201" s="220" t="s">
        <v>273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134</v>
      </c>
      <c r="AU201" s="17" t="s">
        <v>83</v>
      </c>
    </row>
    <row r="202" s="13" customFormat="1">
      <c r="A202" s="13"/>
      <c r="B202" s="224"/>
      <c r="C202" s="225"/>
      <c r="D202" s="226" t="s">
        <v>136</v>
      </c>
      <c r="E202" s="227" t="s">
        <v>19</v>
      </c>
      <c r="F202" s="228" t="s">
        <v>274</v>
      </c>
      <c r="G202" s="225"/>
      <c r="H202" s="229">
        <v>112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136</v>
      </c>
      <c r="AU202" s="235" t="s">
        <v>83</v>
      </c>
      <c r="AV202" s="13" t="s">
        <v>83</v>
      </c>
      <c r="AW202" s="13" t="s">
        <v>138</v>
      </c>
      <c r="AX202" s="13" t="s">
        <v>73</v>
      </c>
      <c r="AY202" s="235" t="s">
        <v>126</v>
      </c>
    </row>
    <row r="203" s="14" customFormat="1">
      <c r="A203" s="14"/>
      <c r="B203" s="236"/>
      <c r="C203" s="237"/>
      <c r="D203" s="226" t="s">
        <v>136</v>
      </c>
      <c r="E203" s="238" t="s">
        <v>19</v>
      </c>
      <c r="F203" s="239" t="s">
        <v>139</v>
      </c>
      <c r="G203" s="237"/>
      <c r="H203" s="240">
        <v>112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136</v>
      </c>
      <c r="AU203" s="246" t="s">
        <v>83</v>
      </c>
      <c r="AV203" s="14" t="s">
        <v>132</v>
      </c>
      <c r="AW203" s="14" t="s">
        <v>138</v>
      </c>
      <c r="AX203" s="14" t="s">
        <v>81</v>
      </c>
      <c r="AY203" s="246" t="s">
        <v>126</v>
      </c>
    </row>
    <row r="204" s="2" customFormat="1" ht="24.15" customHeight="1">
      <c r="A204" s="38"/>
      <c r="B204" s="39"/>
      <c r="C204" s="205" t="s">
        <v>275</v>
      </c>
      <c r="D204" s="205" t="s">
        <v>128</v>
      </c>
      <c r="E204" s="206" t="s">
        <v>276</v>
      </c>
      <c r="F204" s="207" t="s">
        <v>277</v>
      </c>
      <c r="G204" s="208" t="s">
        <v>131</v>
      </c>
      <c r="H204" s="209">
        <v>125</v>
      </c>
      <c r="I204" s="210"/>
      <c r="J204" s="211">
        <f>ROUND(I204*H204,2)</f>
        <v>0</v>
      </c>
      <c r="K204" s="212"/>
      <c r="L204" s="44"/>
      <c r="M204" s="213" t="s">
        <v>19</v>
      </c>
      <c r="N204" s="214" t="s">
        <v>44</v>
      </c>
      <c r="O204" s="84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7" t="s">
        <v>132</v>
      </c>
      <c r="AT204" s="217" t="s">
        <v>128</v>
      </c>
      <c r="AU204" s="217" t="s">
        <v>83</v>
      </c>
      <c r="AY204" s="17" t="s">
        <v>126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7" t="s">
        <v>81</v>
      </c>
      <c r="BK204" s="218">
        <f>ROUND(I204*H204,2)</f>
        <v>0</v>
      </c>
      <c r="BL204" s="17" t="s">
        <v>132</v>
      </c>
      <c r="BM204" s="217" t="s">
        <v>278</v>
      </c>
    </row>
    <row r="205" s="2" customFormat="1">
      <c r="A205" s="38"/>
      <c r="B205" s="39"/>
      <c r="C205" s="40"/>
      <c r="D205" s="219" t="s">
        <v>134</v>
      </c>
      <c r="E205" s="40"/>
      <c r="F205" s="220" t="s">
        <v>279</v>
      </c>
      <c r="G205" s="40"/>
      <c r="H205" s="40"/>
      <c r="I205" s="221"/>
      <c r="J205" s="40"/>
      <c r="K205" s="40"/>
      <c r="L205" s="44"/>
      <c r="M205" s="222"/>
      <c r="N205" s="22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134</v>
      </c>
      <c r="AU205" s="17" t="s">
        <v>83</v>
      </c>
    </row>
    <row r="206" s="13" customFormat="1">
      <c r="A206" s="13"/>
      <c r="B206" s="224"/>
      <c r="C206" s="225"/>
      <c r="D206" s="226" t="s">
        <v>136</v>
      </c>
      <c r="E206" s="227" t="s">
        <v>19</v>
      </c>
      <c r="F206" s="228" t="s">
        <v>232</v>
      </c>
      <c r="G206" s="225"/>
      <c r="H206" s="229">
        <v>125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136</v>
      </c>
      <c r="AU206" s="235" t="s">
        <v>83</v>
      </c>
      <c r="AV206" s="13" t="s">
        <v>83</v>
      </c>
      <c r="AW206" s="13" t="s">
        <v>138</v>
      </c>
      <c r="AX206" s="13" t="s">
        <v>73</v>
      </c>
      <c r="AY206" s="235" t="s">
        <v>126</v>
      </c>
    </row>
    <row r="207" s="14" customFormat="1">
      <c r="A207" s="14"/>
      <c r="B207" s="236"/>
      <c r="C207" s="237"/>
      <c r="D207" s="226" t="s">
        <v>136</v>
      </c>
      <c r="E207" s="238" t="s">
        <v>19</v>
      </c>
      <c r="F207" s="239" t="s">
        <v>139</v>
      </c>
      <c r="G207" s="237"/>
      <c r="H207" s="240">
        <v>125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136</v>
      </c>
      <c r="AU207" s="246" t="s">
        <v>83</v>
      </c>
      <c r="AV207" s="14" t="s">
        <v>132</v>
      </c>
      <c r="AW207" s="14" t="s">
        <v>138</v>
      </c>
      <c r="AX207" s="14" t="s">
        <v>81</v>
      </c>
      <c r="AY207" s="246" t="s">
        <v>126</v>
      </c>
    </row>
    <row r="208" s="2" customFormat="1" ht="24.15" customHeight="1">
      <c r="A208" s="38"/>
      <c r="B208" s="39"/>
      <c r="C208" s="205" t="s">
        <v>280</v>
      </c>
      <c r="D208" s="205" t="s">
        <v>128</v>
      </c>
      <c r="E208" s="206" t="s">
        <v>281</v>
      </c>
      <c r="F208" s="207" t="s">
        <v>282</v>
      </c>
      <c r="G208" s="208" t="s">
        <v>283</v>
      </c>
      <c r="H208" s="209">
        <v>1178.2080000000001</v>
      </c>
      <c r="I208" s="210"/>
      <c r="J208" s="211">
        <f>ROUND(I208*H208,2)</f>
        <v>0</v>
      </c>
      <c r="K208" s="212"/>
      <c r="L208" s="44"/>
      <c r="M208" s="213" t="s">
        <v>19</v>
      </c>
      <c r="N208" s="214" t="s">
        <v>44</v>
      </c>
      <c r="O208" s="84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132</v>
      </c>
      <c r="AT208" s="217" t="s">
        <v>128</v>
      </c>
      <c r="AU208" s="217" t="s">
        <v>83</v>
      </c>
      <c r="AY208" s="17" t="s">
        <v>126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81</v>
      </c>
      <c r="BK208" s="218">
        <f>ROUND(I208*H208,2)</f>
        <v>0</v>
      </c>
      <c r="BL208" s="17" t="s">
        <v>132</v>
      </c>
      <c r="BM208" s="217" t="s">
        <v>284</v>
      </c>
    </row>
    <row r="209" s="2" customFormat="1">
      <c r="A209" s="38"/>
      <c r="B209" s="39"/>
      <c r="C209" s="40"/>
      <c r="D209" s="219" t="s">
        <v>134</v>
      </c>
      <c r="E209" s="40"/>
      <c r="F209" s="220" t="s">
        <v>285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134</v>
      </c>
      <c r="AU209" s="17" t="s">
        <v>83</v>
      </c>
    </row>
    <row r="210" s="13" customFormat="1">
      <c r="A210" s="13"/>
      <c r="B210" s="224"/>
      <c r="C210" s="225"/>
      <c r="D210" s="226" t="s">
        <v>136</v>
      </c>
      <c r="E210" s="227" t="s">
        <v>19</v>
      </c>
      <c r="F210" s="228" t="s">
        <v>286</v>
      </c>
      <c r="G210" s="225"/>
      <c r="H210" s="229">
        <v>1178.2079999999999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136</v>
      </c>
      <c r="AU210" s="235" t="s">
        <v>83</v>
      </c>
      <c r="AV210" s="13" t="s">
        <v>83</v>
      </c>
      <c r="AW210" s="13" t="s">
        <v>138</v>
      </c>
      <c r="AX210" s="13" t="s">
        <v>73</v>
      </c>
      <c r="AY210" s="235" t="s">
        <v>126</v>
      </c>
    </row>
    <row r="211" s="14" customFormat="1">
      <c r="A211" s="14"/>
      <c r="B211" s="236"/>
      <c r="C211" s="237"/>
      <c r="D211" s="226" t="s">
        <v>136</v>
      </c>
      <c r="E211" s="238" t="s">
        <v>19</v>
      </c>
      <c r="F211" s="239" t="s">
        <v>139</v>
      </c>
      <c r="G211" s="237"/>
      <c r="H211" s="240">
        <v>1178.2079999999999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136</v>
      </c>
      <c r="AU211" s="246" t="s">
        <v>83</v>
      </c>
      <c r="AV211" s="14" t="s">
        <v>132</v>
      </c>
      <c r="AW211" s="14" t="s">
        <v>138</v>
      </c>
      <c r="AX211" s="14" t="s">
        <v>81</v>
      </c>
      <c r="AY211" s="246" t="s">
        <v>126</v>
      </c>
    </row>
    <row r="212" s="2" customFormat="1" ht="24.15" customHeight="1">
      <c r="A212" s="38"/>
      <c r="B212" s="39"/>
      <c r="C212" s="205" t="s">
        <v>287</v>
      </c>
      <c r="D212" s="205" t="s">
        <v>128</v>
      </c>
      <c r="E212" s="206" t="s">
        <v>288</v>
      </c>
      <c r="F212" s="207" t="s">
        <v>289</v>
      </c>
      <c r="G212" s="208" t="s">
        <v>131</v>
      </c>
      <c r="H212" s="209">
        <v>1315</v>
      </c>
      <c r="I212" s="210"/>
      <c r="J212" s="211">
        <f>ROUND(I212*H212,2)</f>
        <v>0</v>
      </c>
      <c r="K212" s="212"/>
      <c r="L212" s="44"/>
      <c r="M212" s="213" t="s">
        <v>19</v>
      </c>
      <c r="N212" s="214" t="s">
        <v>44</v>
      </c>
      <c r="O212" s="84"/>
      <c r="P212" s="215">
        <f>O212*H212</f>
        <v>0</v>
      </c>
      <c r="Q212" s="215">
        <v>1.0000000000000001E-05</v>
      </c>
      <c r="R212" s="215">
        <f>Q212*H212</f>
        <v>0.01315</v>
      </c>
      <c r="S212" s="215">
        <v>0.069000000000000006</v>
      </c>
      <c r="T212" s="216">
        <f>S212*H212</f>
        <v>90.735000000000014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7" t="s">
        <v>132</v>
      </c>
      <c r="AT212" s="217" t="s">
        <v>128</v>
      </c>
      <c r="AU212" s="217" t="s">
        <v>83</v>
      </c>
      <c r="AY212" s="17" t="s">
        <v>126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7" t="s">
        <v>81</v>
      </c>
      <c r="BK212" s="218">
        <f>ROUND(I212*H212,2)</f>
        <v>0</v>
      </c>
      <c r="BL212" s="17" t="s">
        <v>132</v>
      </c>
      <c r="BM212" s="217" t="s">
        <v>290</v>
      </c>
    </row>
    <row r="213" s="2" customFormat="1">
      <c r="A213" s="38"/>
      <c r="B213" s="39"/>
      <c r="C213" s="40"/>
      <c r="D213" s="219" t="s">
        <v>134</v>
      </c>
      <c r="E213" s="40"/>
      <c r="F213" s="220" t="s">
        <v>291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134</v>
      </c>
      <c r="AU213" s="17" t="s">
        <v>83</v>
      </c>
    </row>
    <row r="214" s="13" customFormat="1">
      <c r="A214" s="13"/>
      <c r="B214" s="224"/>
      <c r="C214" s="225"/>
      <c r="D214" s="226" t="s">
        <v>136</v>
      </c>
      <c r="E214" s="227" t="s">
        <v>19</v>
      </c>
      <c r="F214" s="228" t="s">
        <v>292</v>
      </c>
      <c r="G214" s="225"/>
      <c r="H214" s="229">
        <v>1315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136</v>
      </c>
      <c r="AU214" s="235" t="s">
        <v>83</v>
      </c>
      <c r="AV214" s="13" t="s">
        <v>83</v>
      </c>
      <c r="AW214" s="13" t="s">
        <v>138</v>
      </c>
      <c r="AX214" s="13" t="s">
        <v>73</v>
      </c>
      <c r="AY214" s="235" t="s">
        <v>126</v>
      </c>
    </row>
    <row r="215" s="14" customFormat="1">
      <c r="A215" s="14"/>
      <c r="B215" s="236"/>
      <c r="C215" s="237"/>
      <c r="D215" s="226" t="s">
        <v>136</v>
      </c>
      <c r="E215" s="238" t="s">
        <v>19</v>
      </c>
      <c r="F215" s="239" t="s">
        <v>139</v>
      </c>
      <c r="G215" s="237"/>
      <c r="H215" s="240">
        <v>1315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136</v>
      </c>
      <c r="AU215" s="246" t="s">
        <v>83</v>
      </c>
      <c r="AV215" s="14" t="s">
        <v>132</v>
      </c>
      <c r="AW215" s="14" t="s">
        <v>138</v>
      </c>
      <c r="AX215" s="14" t="s">
        <v>81</v>
      </c>
      <c r="AY215" s="246" t="s">
        <v>126</v>
      </c>
    </row>
    <row r="216" s="2" customFormat="1" ht="37.8" customHeight="1">
      <c r="A216" s="38"/>
      <c r="B216" s="39"/>
      <c r="C216" s="205" t="s">
        <v>293</v>
      </c>
      <c r="D216" s="205" t="s">
        <v>128</v>
      </c>
      <c r="E216" s="206" t="s">
        <v>294</v>
      </c>
      <c r="F216" s="207" t="s">
        <v>295</v>
      </c>
      <c r="G216" s="208" t="s">
        <v>131</v>
      </c>
      <c r="H216" s="209">
        <v>1315</v>
      </c>
      <c r="I216" s="210"/>
      <c r="J216" s="211">
        <f>ROUND(I216*H216,2)</f>
        <v>0</v>
      </c>
      <c r="K216" s="212"/>
      <c r="L216" s="44"/>
      <c r="M216" s="213" t="s">
        <v>19</v>
      </c>
      <c r="N216" s="214" t="s">
        <v>44</v>
      </c>
      <c r="O216" s="84"/>
      <c r="P216" s="215">
        <f>O216*H216</f>
        <v>0</v>
      </c>
      <c r="Q216" s="215">
        <v>0</v>
      </c>
      <c r="R216" s="215">
        <f>Q216*H216</f>
        <v>0</v>
      </c>
      <c r="S216" s="215">
        <v>0.29999999999999999</v>
      </c>
      <c r="T216" s="216">
        <f>S216*H216</f>
        <v>394.5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132</v>
      </c>
      <c r="AT216" s="217" t="s">
        <v>128</v>
      </c>
      <c r="AU216" s="217" t="s">
        <v>83</v>
      </c>
      <c r="AY216" s="17" t="s">
        <v>126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81</v>
      </c>
      <c r="BK216" s="218">
        <f>ROUND(I216*H216,2)</f>
        <v>0</v>
      </c>
      <c r="BL216" s="17" t="s">
        <v>132</v>
      </c>
      <c r="BM216" s="217" t="s">
        <v>296</v>
      </c>
    </row>
    <row r="217" s="2" customFormat="1">
      <c r="A217" s="38"/>
      <c r="B217" s="39"/>
      <c r="C217" s="40"/>
      <c r="D217" s="219" t="s">
        <v>134</v>
      </c>
      <c r="E217" s="40"/>
      <c r="F217" s="220" t="s">
        <v>297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134</v>
      </c>
      <c r="AU217" s="17" t="s">
        <v>83</v>
      </c>
    </row>
    <row r="218" s="13" customFormat="1">
      <c r="A218" s="13"/>
      <c r="B218" s="224"/>
      <c r="C218" s="225"/>
      <c r="D218" s="226" t="s">
        <v>136</v>
      </c>
      <c r="E218" s="227" t="s">
        <v>19</v>
      </c>
      <c r="F218" s="228" t="s">
        <v>292</v>
      </c>
      <c r="G218" s="225"/>
      <c r="H218" s="229">
        <v>1315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136</v>
      </c>
      <c r="AU218" s="235" t="s">
        <v>83</v>
      </c>
      <c r="AV218" s="13" t="s">
        <v>83</v>
      </c>
      <c r="AW218" s="13" t="s">
        <v>138</v>
      </c>
      <c r="AX218" s="13" t="s">
        <v>73</v>
      </c>
      <c r="AY218" s="235" t="s">
        <v>126</v>
      </c>
    </row>
    <row r="219" s="14" customFormat="1">
      <c r="A219" s="14"/>
      <c r="B219" s="236"/>
      <c r="C219" s="237"/>
      <c r="D219" s="226" t="s">
        <v>136</v>
      </c>
      <c r="E219" s="238" t="s">
        <v>19</v>
      </c>
      <c r="F219" s="239" t="s">
        <v>139</v>
      </c>
      <c r="G219" s="237"/>
      <c r="H219" s="240">
        <v>1315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136</v>
      </c>
      <c r="AU219" s="246" t="s">
        <v>83</v>
      </c>
      <c r="AV219" s="14" t="s">
        <v>132</v>
      </c>
      <c r="AW219" s="14" t="s">
        <v>138</v>
      </c>
      <c r="AX219" s="14" t="s">
        <v>81</v>
      </c>
      <c r="AY219" s="246" t="s">
        <v>126</v>
      </c>
    </row>
    <row r="220" s="2" customFormat="1" ht="24.15" customHeight="1">
      <c r="A220" s="38"/>
      <c r="B220" s="39"/>
      <c r="C220" s="205" t="s">
        <v>298</v>
      </c>
      <c r="D220" s="205" t="s">
        <v>128</v>
      </c>
      <c r="E220" s="206" t="s">
        <v>299</v>
      </c>
      <c r="F220" s="207" t="s">
        <v>300</v>
      </c>
      <c r="G220" s="208" t="s">
        <v>131</v>
      </c>
      <c r="H220" s="209">
        <v>762</v>
      </c>
      <c r="I220" s="210"/>
      <c r="J220" s="211">
        <f>ROUND(I220*H220,2)</f>
        <v>0</v>
      </c>
      <c r="K220" s="212"/>
      <c r="L220" s="44"/>
      <c r="M220" s="213" t="s">
        <v>19</v>
      </c>
      <c r="N220" s="214" t="s">
        <v>44</v>
      </c>
      <c r="O220" s="84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7" t="s">
        <v>132</v>
      </c>
      <c r="AT220" s="217" t="s">
        <v>128</v>
      </c>
      <c r="AU220" s="217" t="s">
        <v>83</v>
      </c>
      <c r="AY220" s="17" t="s">
        <v>126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7" t="s">
        <v>81</v>
      </c>
      <c r="BK220" s="218">
        <f>ROUND(I220*H220,2)</f>
        <v>0</v>
      </c>
      <c r="BL220" s="17" t="s">
        <v>132</v>
      </c>
      <c r="BM220" s="217" t="s">
        <v>301</v>
      </c>
    </row>
    <row r="221" s="2" customFormat="1">
      <c r="A221" s="38"/>
      <c r="B221" s="39"/>
      <c r="C221" s="40"/>
      <c r="D221" s="219" t="s">
        <v>134</v>
      </c>
      <c r="E221" s="40"/>
      <c r="F221" s="220" t="s">
        <v>302</v>
      </c>
      <c r="G221" s="40"/>
      <c r="H221" s="40"/>
      <c r="I221" s="221"/>
      <c r="J221" s="40"/>
      <c r="K221" s="40"/>
      <c r="L221" s="44"/>
      <c r="M221" s="222"/>
      <c r="N221" s="223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134</v>
      </c>
      <c r="AU221" s="17" t="s">
        <v>83</v>
      </c>
    </row>
    <row r="222" s="13" customFormat="1">
      <c r="A222" s="13"/>
      <c r="B222" s="224"/>
      <c r="C222" s="225"/>
      <c r="D222" s="226" t="s">
        <v>136</v>
      </c>
      <c r="E222" s="227" t="s">
        <v>19</v>
      </c>
      <c r="F222" s="228" t="s">
        <v>263</v>
      </c>
      <c r="G222" s="225"/>
      <c r="H222" s="229">
        <v>762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136</v>
      </c>
      <c r="AU222" s="235" t="s">
        <v>83</v>
      </c>
      <c r="AV222" s="13" t="s">
        <v>83</v>
      </c>
      <c r="AW222" s="13" t="s">
        <v>138</v>
      </c>
      <c r="AX222" s="13" t="s">
        <v>73</v>
      </c>
      <c r="AY222" s="235" t="s">
        <v>126</v>
      </c>
    </row>
    <row r="223" s="14" customFormat="1">
      <c r="A223" s="14"/>
      <c r="B223" s="236"/>
      <c r="C223" s="237"/>
      <c r="D223" s="226" t="s">
        <v>136</v>
      </c>
      <c r="E223" s="238" t="s">
        <v>19</v>
      </c>
      <c r="F223" s="239" t="s">
        <v>139</v>
      </c>
      <c r="G223" s="237"/>
      <c r="H223" s="240">
        <v>762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136</v>
      </c>
      <c r="AU223" s="246" t="s">
        <v>83</v>
      </c>
      <c r="AV223" s="14" t="s">
        <v>132</v>
      </c>
      <c r="AW223" s="14" t="s">
        <v>138</v>
      </c>
      <c r="AX223" s="14" t="s">
        <v>81</v>
      </c>
      <c r="AY223" s="246" t="s">
        <v>126</v>
      </c>
    </row>
    <row r="224" s="2" customFormat="1" ht="16.5" customHeight="1">
      <c r="A224" s="38"/>
      <c r="B224" s="39"/>
      <c r="C224" s="257" t="s">
        <v>303</v>
      </c>
      <c r="D224" s="257" t="s">
        <v>304</v>
      </c>
      <c r="E224" s="258" t="s">
        <v>305</v>
      </c>
      <c r="F224" s="259" t="s">
        <v>306</v>
      </c>
      <c r="G224" s="260" t="s">
        <v>307</v>
      </c>
      <c r="H224" s="261">
        <v>15</v>
      </c>
      <c r="I224" s="262"/>
      <c r="J224" s="263">
        <f>ROUND(I224*H224,2)</f>
        <v>0</v>
      </c>
      <c r="K224" s="264"/>
      <c r="L224" s="265"/>
      <c r="M224" s="266" t="s">
        <v>19</v>
      </c>
      <c r="N224" s="267" t="s">
        <v>44</v>
      </c>
      <c r="O224" s="84"/>
      <c r="P224" s="215">
        <f>O224*H224</f>
        <v>0</v>
      </c>
      <c r="Q224" s="215">
        <v>0.001</v>
      </c>
      <c r="R224" s="215">
        <f>Q224*H224</f>
        <v>0.014999999999999999</v>
      </c>
      <c r="S224" s="215">
        <v>0</v>
      </c>
      <c r="T224" s="21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7" t="s">
        <v>175</v>
      </c>
      <c r="AT224" s="217" t="s">
        <v>304</v>
      </c>
      <c r="AU224" s="217" t="s">
        <v>83</v>
      </c>
      <c r="AY224" s="17" t="s">
        <v>126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7" t="s">
        <v>81</v>
      </c>
      <c r="BK224" s="218">
        <f>ROUND(I224*H224,2)</f>
        <v>0</v>
      </c>
      <c r="BL224" s="17" t="s">
        <v>132</v>
      </c>
      <c r="BM224" s="217" t="s">
        <v>308</v>
      </c>
    </row>
    <row r="225" s="13" customFormat="1">
      <c r="A225" s="13"/>
      <c r="B225" s="224"/>
      <c r="C225" s="225"/>
      <c r="D225" s="226" t="s">
        <v>136</v>
      </c>
      <c r="E225" s="225"/>
      <c r="F225" s="228" t="s">
        <v>309</v>
      </c>
      <c r="G225" s="225"/>
      <c r="H225" s="229">
        <v>15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136</v>
      </c>
      <c r="AU225" s="235" t="s">
        <v>83</v>
      </c>
      <c r="AV225" s="13" t="s">
        <v>83</v>
      </c>
      <c r="AW225" s="13" t="s">
        <v>4</v>
      </c>
      <c r="AX225" s="13" t="s">
        <v>81</v>
      </c>
      <c r="AY225" s="235" t="s">
        <v>126</v>
      </c>
    </row>
    <row r="226" s="2" customFormat="1" ht="24.15" customHeight="1">
      <c r="A226" s="38"/>
      <c r="B226" s="39"/>
      <c r="C226" s="205" t="s">
        <v>310</v>
      </c>
      <c r="D226" s="205" t="s">
        <v>128</v>
      </c>
      <c r="E226" s="206" t="s">
        <v>311</v>
      </c>
      <c r="F226" s="207" t="s">
        <v>312</v>
      </c>
      <c r="G226" s="208" t="s">
        <v>131</v>
      </c>
      <c r="H226" s="209">
        <v>125</v>
      </c>
      <c r="I226" s="210"/>
      <c r="J226" s="211">
        <f>ROUND(I226*H226,2)</f>
        <v>0</v>
      </c>
      <c r="K226" s="212"/>
      <c r="L226" s="44"/>
      <c r="M226" s="213" t="s">
        <v>19</v>
      </c>
      <c r="N226" s="214" t="s">
        <v>44</v>
      </c>
      <c r="O226" s="84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7" t="s">
        <v>132</v>
      </c>
      <c r="AT226" s="217" t="s">
        <v>128</v>
      </c>
      <c r="AU226" s="217" t="s">
        <v>83</v>
      </c>
      <c r="AY226" s="17" t="s">
        <v>126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7" t="s">
        <v>81</v>
      </c>
      <c r="BK226" s="218">
        <f>ROUND(I226*H226,2)</f>
        <v>0</v>
      </c>
      <c r="BL226" s="17" t="s">
        <v>132</v>
      </c>
      <c r="BM226" s="217" t="s">
        <v>313</v>
      </c>
    </row>
    <row r="227" s="2" customFormat="1">
      <c r="A227" s="38"/>
      <c r="B227" s="39"/>
      <c r="C227" s="40"/>
      <c r="D227" s="219" t="s">
        <v>134</v>
      </c>
      <c r="E227" s="40"/>
      <c r="F227" s="220" t="s">
        <v>314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134</v>
      </c>
      <c r="AU227" s="17" t="s">
        <v>83</v>
      </c>
    </row>
    <row r="228" s="13" customFormat="1">
      <c r="A228" s="13"/>
      <c r="B228" s="224"/>
      <c r="C228" s="225"/>
      <c r="D228" s="226" t="s">
        <v>136</v>
      </c>
      <c r="E228" s="227" t="s">
        <v>19</v>
      </c>
      <c r="F228" s="228" t="s">
        <v>232</v>
      </c>
      <c r="G228" s="225"/>
      <c r="H228" s="229">
        <v>125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136</v>
      </c>
      <c r="AU228" s="235" t="s">
        <v>83</v>
      </c>
      <c r="AV228" s="13" t="s">
        <v>83</v>
      </c>
      <c r="AW228" s="13" t="s">
        <v>138</v>
      </c>
      <c r="AX228" s="13" t="s">
        <v>73</v>
      </c>
      <c r="AY228" s="235" t="s">
        <v>126</v>
      </c>
    </row>
    <row r="229" s="14" customFormat="1">
      <c r="A229" s="14"/>
      <c r="B229" s="236"/>
      <c r="C229" s="237"/>
      <c r="D229" s="226" t="s">
        <v>136</v>
      </c>
      <c r="E229" s="238" t="s">
        <v>19</v>
      </c>
      <c r="F229" s="239" t="s">
        <v>139</v>
      </c>
      <c r="G229" s="237"/>
      <c r="H229" s="240">
        <v>125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136</v>
      </c>
      <c r="AU229" s="246" t="s">
        <v>83</v>
      </c>
      <c r="AV229" s="14" t="s">
        <v>132</v>
      </c>
      <c r="AW229" s="14" t="s">
        <v>138</v>
      </c>
      <c r="AX229" s="14" t="s">
        <v>81</v>
      </c>
      <c r="AY229" s="246" t="s">
        <v>126</v>
      </c>
    </row>
    <row r="230" s="2" customFormat="1" ht="16.5" customHeight="1">
      <c r="A230" s="38"/>
      <c r="B230" s="39"/>
      <c r="C230" s="257" t="s">
        <v>315</v>
      </c>
      <c r="D230" s="257" t="s">
        <v>304</v>
      </c>
      <c r="E230" s="258" t="s">
        <v>316</v>
      </c>
      <c r="F230" s="259" t="s">
        <v>317</v>
      </c>
      <c r="G230" s="260" t="s">
        <v>307</v>
      </c>
      <c r="H230" s="261">
        <v>3</v>
      </c>
      <c r="I230" s="262"/>
      <c r="J230" s="263">
        <f>ROUND(I230*H230,2)</f>
        <v>0</v>
      </c>
      <c r="K230" s="264"/>
      <c r="L230" s="265"/>
      <c r="M230" s="266" t="s">
        <v>19</v>
      </c>
      <c r="N230" s="267" t="s">
        <v>44</v>
      </c>
      <c r="O230" s="84"/>
      <c r="P230" s="215">
        <f>O230*H230</f>
        <v>0</v>
      </c>
      <c r="Q230" s="215">
        <v>0.001</v>
      </c>
      <c r="R230" s="215">
        <f>Q230*H230</f>
        <v>0.0030000000000000001</v>
      </c>
      <c r="S230" s="215">
        <v>0</v>
      </c>
      <c r="T230" s="21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7" t="s">
        <v>175</v>
      </c>
      <c r="AT230" s="217" t="s">
        <v>304</v>
      </c>
      <c r="AU230" s="217" t="s">
        <v>83</v>
      </c>
      <c r="AY230" s="17" t="s">
        <v>126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7" t="s">
        <v>81</v>
      </c>
      <c r="BK230" s="218">
        <f>ROUND(I230*H230,2)</f>
        <v>0</v>
      </c>
      <c r="BL230" s="17" t="s">
        <v>132</v>
      </c>
      <c r="BM230" s="217" t="s">
        <v>318</v>
      </c>
    </row>
    <row r="231" s="2" customFormat="1" ht="16.5" customHeight="1">
      <c r="A231" s="38"/>
      <c r="B231" s="39"/>
      <c r="C231" s="205" t="s">
        <v>319</v>
      </c>
      <c r="D231" s="205" t="s">
        <v>128</v>
      </c>
      <c r="E231" s="206" t="s">
        <v>320</v>
      </c>
      <c r="F231" s="207" t="s">
        <v>321</v>
      </c>
      <c r="G231" s="208" t="s">
        <v>159</v>
      </c>
      <c r="H231" s="209">
        <v>17.739999999999998</v>
      </c>
      <c r="I231" s="210"/>
      <c r="J231" s="211">
        <f>ROUND(I231*H231,2)</f>
        <v>0</v>
      </c>
      <c r="K231" s="212"/>
      <c r="L231" s="44"/>
      <c r="M231" s="213" t="s">
        <v>19</v>
      </c>
      <c r="N231" s="214" t="s">
        <v>44</v>
      </c>
      <c r="O231" s="84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7" t="s">
        <v>132</v>
      </c>
      <c r="AT231" s="217" t="s">
        <v>128</v>
      </c>
      <c r="AU231" s="217" t="s">
        <v>83</v>
      </c>
      <c r="AY231" s="17" t="s">
        <v>126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7" t="s">
        <v>81</v>
      </c>
      <c r="BK231" s="218">
        <f>ROUND(I231*H231,2)</f>
        <v>0</v>
      </c>
      <c r="BL231" s="17" t="s">
        <v>132</v>
      </c>
      <c r="BM231" s="217" t="s">
        <v>322</v>
      </c>
    </row>
    <row r="232" s="2" customFormat="1">
      <c r="A232" s="38"/>
      <c r="B232" s="39"/>
      <c r="C232" s="40"/>
      <c r="D232" s="219" t="s">
        <v>134</v>
      </c>
      <c r="E232" s="40"/>
      <c r="F232" s="220" t="s">
        <v>323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134</v>
      </c>
      <c r="AU232" s="17" t="s">
        <v>83</v>
      </c>
    </row>
    <row r="233" s="13" customFormat="1">
      <c r="A233" s="13"/>
      <c r="B233" s="224"/>
      <c r="C233" s="225"/>
      <c r="D233" s="226" t="s">
        <v>136</v>
      </c>
      <c r="E233" s="227" t="s">
        <v>19</v>
      </c>
      <c r="F233" s="228" t="s">
        <v>324</v>
      </c>
      <c r="G233" s="225"/>
      <c r="H233" s="229">
        <v>17.740000000000002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136</v>
      </c>
      <c r="AU233" s="235" t="s">
        <v>83</v>
      </c>
      <c r="AV233" s="13" t="s">
        <v>83</v>
      </c>
      <c r="AW233" s="13" t="s">
        <v>138</v>
      </c>
      <c r="AX233" s="13" t="s">
        <v>73</v>
      </c>
      <c r="AY233" s="235" t="s">
        <v>126</v>
      </c>
    </row>
    <row r="234" s="14" customFormat="1">
      <c r="A234" s="14"/>
      <c r="B234" s="236"/>
      <c r="C234" s="237"/>
      <c r="D234" s="226" t="s">
        <v>136</v>
      </c>
      <c r="E234" s="238" t="s">
        <v>19</v>
      </c>
      <c r="F234" s="239" t="s">
        <v>139</v>
      </c>
      <c r="G234" s="237"/>
      <c r="H234" s="240">
        <v>17.740000000000002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136</v>
      </c>
      <c r="AU234" s="246" t="s">
        <v>83</v>
      </c>
      <c r="AV234" s="14" t="s">
        <v>132</v>
      </c>
      <c r="AW234" s="14" t="s">
        <v>138</v>
      </c>
      <c r="AX234" s="14" t="s">
        <v>81</v>
      </c>
      <c r="AY234" s="246" t="s">
        <v>126</v>
      </c>
    </row>
    <row r="235" s="2" customFormat="1" ht="16.5" customHeight="1">
      <c r="A235" s="38"/>
      <c r="B235" s="39"/>
      <c r="C235" s="205" t="s">
        <v>325</v>
      </c>
      <c r="D235" s="205" t="s">
        <v>128</v>
      </c>
      <c r="E235" s="206" t="s">
        <v>326</v>
      </c>
      <c r="F235" s="207" t="s">
        <v>327</v>
      </c>
      <c r="G235" s="208" t="s">
        <v>159</v>
      </c>
      <c r="H235" s="209">
        <v>17.739999999999998</v>
      </c>
      <c r="I235" s="210"/>
      <c r="J235" s="211">
        <f>ROUND(I235*H235,2)</f>
        <v>0</v>
      </c>
      <c r="K235" s="212"/>
      <c r="L235" s="44"/>
      <c r="M235" s="213" t="s">
        <v>19</v>
      </c>
      <c r="N235" s="214" t="s">
        <v>44</v>
      </c>
      <c r="O235" s="84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132</v>
      </c>
      <c r="AT235" s="217" t="s">
        <v>128</v>
      </c>
      <c r="AU235" s="217" t="s">
        <v>83</v>
      </c>
      <c r="AY235" s="17" t="s">
        <v>126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81</v>
      </c>
      <c r="BK235" s="218">
        <f>ROUND(I235*H235,2)</f>
        <v>0</v>
      </c>
      <c r="BL235" s="17" t="s">
        <v>132</v>
      </c>
      <c r="BM235" s="217" t="s">
        <v>328</v>
      </c>
    </row>
    <row r="236" s="2" customFormat="1">
      <c r="A236" s="38"/>
      <c r="B236" s="39"/>
      <c r="C236" s="40"/>
      <c r="D236" s="219" t="s">
        <v>134</v>
      </c>
      <c r="E236" s="40"/>
      <c r="F236" s="220" t="s">
        <v>329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134</v>
      </c>
      <c r="AU236" s="17" t="s">
        <v>83</v>
      </c>
    </row>
    <row r="237" s="13" customFormat="1">
      <c r="A237" s="13"/>
      <c r="B237" s="224"/>
      <c r="C237" s="225"/>
      <c r="D237" s="226" t="s">
        <v>136</v>
      </c>
      <c r="E237" s="227" t="s">
        <v>19</v>
      </c>
      <c r="F237" s="228" t="s">
        <v>330</v>
      </c>
      <c r="G237" s="225"/>
      <c r="H237" s="229">
        <v>17.739999999999998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136</v>
      </c>
      <c r="AU237" s="235" t="s">
        <v>83</v>
      </c>
      <c r="AV237" s="13" t="s">
        <v>83</v>
      </c>
      <c r="AW237" s="13" t="s">
        <v>138</v>
      </c>
      <c r="AX237" s="13" t="s">
        <v>73</v>
      </c>
      <c r="AY237" s="235" t="s">
        <v>126</v>
      </c>
    </row>
    <row r="238" s="14" customFormat="1">
      <c r="A238" s="14"/>
      <c r="B238" s="236"/>
      <c r="C238" s="237"/>
      <c r="D238" s="226" t="s">
        <v>136</v>
      </c>
      <c r="E238" s="238" t="s">
        <v>19</v>
      </c>
      <c r="F238" s="239" t="s">
        <v>139</v>
      </c>
      <c r="G238" s="237"/>
      <c r="H238" s="240">
        <v>17.739999999999998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136</v>
      </c>
      <c r="AU238" s="246" t="s">
        <v>83</v>
      </c>
      <c r="AV238" s="14" t="s">
        <v>132</v>
      </c>
      <c r="AW238" s="14" t="s">
        <v>138</v>
      </c>
      <c r="AX238" s="14" t="s">
        <v>81</v>
      </c>
      <c r="AY238" s="246" t="s">
        <v>126</v>
      </c>
    </row>
    <row r="239" s="12" customFormat="1" ht="22.8" customHeight="1">
      <c r="A239" s="12"/>
      <c r="B239" s="189"/>
      <c r="C239" s="190"/>
      <c r="D239" s="191" t="s">
        <v>72</v>
      </c>
      <c r="E239" s="203" t="s">
        <v>83</v>
      </c>
      <c r="F239" s="203" t="s">
        <v>331</v>
      </c>
      <c r="G239" s="190"/>
      <c r="H239" s="190"/>
      <c r="I239" s="193"/>
      <c r="J239" s="204">
        <f>BK239</f>
        <v>0</v>
      </c>
      <c r="K239" s="190"/>
      <c r="L239" s="195"/>
      <c r="M239" s="196"/>
      <c r="N239" s="197"/>
      <c r="O239" s="197"/>
      <c r="P239" s="198">
        <f>SUM(P240:P264)</f>
        <v>0</v>
      </c>
      <c r="Q239" s="197"/>
      <c r="R239" s="198">
        <f>SUM(R240:R264)</f>
        <v>17.308592619999999</v>
      </c>
      <c r="S239" s="197"/>
      <c r="T239" s="199">
        <f>SUM(T240:T264)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0" t="s">
        <v>81</v>
      </c>
      <c r="AT239" s="201" t="s">
        <v>72</v>
      </c>
      <c r="AU239" s="201" t="s">
        <v>81</v>
      </c>
      <c r="AY239" s="200" t="s">
        <v>126</v>
      </c>
      <c r="BK239" s="202">
        <f>SUM(BK240:BK264)</f>
        <v>0</v>
      </c>
    </row>
    <row r="240" s="2" customFormat="1" ht="16.5" customHeight="1">
      <c r="A240" s="38"/>
      <c r="B240" s="39"/>
      <c r="C240" s="205" t="s">
        <v>332</v>
      </c>
      <c r="D240" s="205" t="s">
        <v>128</v>
      </c>
      <c r="E240" s="206" t="s">
        <v>333</v>
      </c>
      <c r="F240" s="207" t="s">
        <v>334</v>
      </c>
      <c r="G240" s="208" t="s">
        <v>159</v>
      </c>
      <c r="H240" s="209">
        <v>6.2679999999999998</v>
      </c>
      <c r="I240" s="210"/>
      <c r="J240" s="211">
        <f>ROUND(I240*H240,2)</f>
        <v>0</v>
      </c>
      <c r="K240" s="212"/>
      <c r="L240" s="44"/>
      <c r="M240" s="213" t="s">
        <v>19</v>
      </c>
      <c r="N240" s="214" t="s">
        <v>44</v>
      </c>
      <c r="O240" s="84"/>
      <c r="P240" s="215">
        <f>O240*H240</f>
        <v>0</v>
      </c>
      <c r="Q240" s="215">
        <v>2.5505399999999998</v>
      </c>
      <c r="R240" s="215">
        <f>Q240*H240</f>
        <v>15.986784719999998</v>
      </c>
      <c r="S240" s="215">
        <v>0</v>
      </c>
      <c r="T240" s="21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132</v>
      </c>
      <c r="AT240" s="217" t="s">
        <v>128</v>
      </c>
      <c r="AU240" s="217" t="s">
        <v>83</v>
      </c>
      <c r="AY240" s="17" t="s">
        <v>126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81</v>
      </c>
      <c r="BK240" s="218">
        <f>ROUND(I240*H240,2)</f>
        <v>0</v>
      </c>
      <c r="BL240" s="17" t="s">
        <v>132</v>
      </c>
      <c r="BM240" s="217" t="s">
        <v>335</v>
      </c>
    </row>
    <row r="241" s="2" customFormat="1">
      <c r="A241" s="38"/>
      <c r="B241" s="39"/>
      <c r="C241" s="40"/>
      <c r="D241" s="219" t="s">
        <v>134</v>
      </c>
      <c r="E241" s="40"/>
      <c r="F241" s="220" t="s">
        <v>336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134</v>
      </c>
      <c r="AU241" s="17" t="s">
        <v>83</v>
      </c>
    </row>
    <row r="242" s="15" customFormat="1">
      <c r="A242" s="15"/>
      <c r="B242" s="247"/>
      <c r="C242" s="248"/>
      <c r="D242" s="226" t="s">
        <v>136</v>
      </c>
      <c r="E242" s="249" t="s">
        <v>19</v>
      </c>
      <c r="F242" s="250" t="s">
        <v>337</v>
      </c>
      <c r="G242" s="248"/>
      <c r="H242" s="249" t="s">
        <v>19</v>
      </c>
      <c r="I242" s="251"/>
      <c r="J242" s="248"/>
      <c r="K242" s="248"/>
      <c r="L242" s="252"/>
      <c r="M242" s="253"/>
      <c r="N242" s="254"/>
      <c r="O242" s="254"/>
      <c r="P242" s="254"/>
      <c r="Q242" s="254"/>
      <c r="R242" s="254"/>
      <c r="S242" s="254"/>
      <c r="T242" s="25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6" t="s">
        <v>136</v>
      </c>
      <c r="AU242" s="256" t="s">
        <v>83</v>
      </c>
      <c r="AV242" s="15" t="s">
        <v>81</v>
      </c>
      <c r="AW242" s="15" t="s">
        <v>138</v>
      </c>
      <c r="AX242" s="15" t="s">
        <v>73</v>
      </c>
      <c r="AY242" s="256" t="s">
        <v>126</v>
      </c>
    </row>
    <row r="243" s="13" customFormat="1">
      <c r="A243" s="13"/>
      <c r="B243" s="224"/>
      <c r="C243" s="225"/>
      <c r="D243" s="226" t="s">
        <v>136</v>
      </c>
      <c r="E243" s="227" t="s">
        <v>19</v>
      </c>
      <c r="F243" s="228" t="s">
        <v>338</v>
      </c>
      <c r="G243" s="225"/>
      <c r="H243" s="229">
        <v>4.9884959999999996</v>
      </c>
      <c r="I243" s="230"/>
      <c r="J243" s="225"/>
      <c r="K243" s="225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136</v>
      </c>
      <c r="AU243" s="235" t="s">
        <v>83</v>
      </c>
      <c r="AV243" s="13" t="s">
        <v>83</v>
      </c>
      <c r="AW243" s="13" t="s">
        <v>138</v>
      </c>
      <c r="AX243" s="13" t="s">
        <v>73</v>
      </c>
      <c r="AY243" s="235" t="s">
        <v>126</v>
      </c>
    </row>
    <row r="244" s="15" customFormat="1">
      <c r="A244" s="15"/>
      <c r="B244" s="247"/>
      <c r="C244" s="248"/>
      <c r="D244" s="226" t="s">
        <v>136</v>
      </c>
      <c r="E244" s="249" t="s">
        <v>19</v>
      </c>
      <c r="F244" s="250" t="s">
        <v>339</v>
      </c>
      <c r="G244" s="248"/>
      <c r="H244" s="249" t="s">
        <v>19</v>
      </c>
      <c r="I244" s="251"/>
      <c r="J244" s="248"/>
      <c r="K244" s="248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136</v>
      </c>
      <c r="AU244" s="256" t="s">
        <v>83</v>
      </c>
      <c r="AV244" s="15" t="s">
        <v>81</v>
      </c>
      <c r="AW244" s="15" t="s">
        <v>138</v>
      </c>
      <c r="AX244" s="15" t="s">
        <v>73</v>
      </c>
      <c r="AY244" s="256" t="s">
        <v>126</v>
      </c>
    </row>
    <row r="245" s="13" customFormat="1">
      <c r="A245" s="13"/>
      <c r="B245" s="224"/>
      <c r="C245" s="225"/>
      <c r="D245" s="226" t="s">
        <v>136</v>
      </c>
      <c r="E245" s="227" t="s">
        <v>19</v>
      </c>
      <c r="F245" s="228" t="s">
        <v>340</v>
      </c>
      <c r="G245" s="225"/>
      <c r="H245" s="229">
        <v>1.28</v>
      </c>
      <c r="I245" s="230"/>
      <c r="J245" s="225"/>
      <c r="K245" s="225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136</v>
      </c>
      <c r="AU245" s="235" t="s">
        <v>83</v>
      </c>
      <c r="AV245" s="13" t="s">
        <v>83</v>
      </c>
      <c r="AW245" s="13" t="s">
        <v>138</v>
      </c>
      <c r="AX245" s="13" t="s">
        <v>73</v>
      </c>
      <c r="AY245" s="235" t="s">
        <v>126</v>
      </c>
    </row>
    <row r="246" s="14" customFormat="1">
      <c r="A246" s="14"/>
      <c r="B246" s="236"/>
      <c r="C246" s="237"/>
      <c r="D246" s="226" t="s">
        <v>136</v>
      </c>
      <c r="E246" s="238" t="s">
        <v>19</v>
      </c>
      <c r="F246" s="239" t="s">
        <v>139</v>
      </c>
      <c r="G246" s="237"/>
      <c r="H246" s="240">
        <v>6.2684959999999998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6" t="s">
        <v>136</v>
      </c>
      <c r="AU246" s="246" t="s">
        <v>83</v>
      </c>
      <c r="AV246" s="14" t="s">
        <v>132</v>
      </c>
      <c r="AW246" s="14" t="s">
        <v>138</v>
      </c>
      <c r="AX246" s="14" t="s">
        <v>81</v>
      </c>
      <c r="AY246" s="246" t="s">
        <v>126</v>
      </c>
    </row>
    <row r="247" s="2" customFormat="1" ht="16.5" customHeight="1">
      <c r="A247" s="38"/>
      <c r="B247" s="39"/>
      <c r="C247" s="205" t="s">
        <v>341</v>
      </c>
      <c r="D247" s="205" t="s">
        <v>128</v>
      </c>
      <c r="E247" s="206" t="s">
        <v>342</v>
      </c>
      <c r="F247" s="207" t="s">
        <v>343</v>
      </c>
      <c r="G247" s="208" t="s">
        <v>131</v>
      </c>
      <c r="H247" s="209">
        <v>23</v>
      </c>
      <c r="I247" s="210"/>
      <c r="J247" s="211">
        <f>ROUND(I247*H247,2)</f>
        <v>0</v>
      </c>
      <c r="K247" s="212"/>
      <c r="L247" s="44"/>
      <c r="M247" s="213" t="s">
        <v>19</v>
      </c>
      <c r="N247" s="214" t="s">
        <v>44</v>
      </c>
      <c r="O247" s="84"/>
      <c r="P247" s="215">
        <f>O247*H247</f>
        <v>0</v>
      </c>
      <c r="Q247" s="215">
        <v>0.0012999999999999999</v>
      </c>
      <c r="R247" s="215">
        <f>Q247*H247</f>
        <v>0.029899999999999999</v>
      </c>
      <c r="S247" s="215">
        <v>0</v>
      </c>
      <c r="T247" s="21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7" t="s">
        <v>132</v>
      </c>
      <c r="AT247" s="217" t="s">
        <v>128</v>
      </c>
      <c r="AU247" s="217" t="s">
        <v>83</v>
      </c>
      <c r="AY247" s="17" t="s">
        <v>126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7" t="s">
        <v>81</v>
      </c>
      <c r="BK247" s="218">
        <f>ROUND(I247*H247,2)</f>
        <v>0</v>
      </c>
      <c r="BL247" s="17" t="s">
        <v>132</v>
      </c>
      <c r="BM247" s="217" t="s">
        <v>344</v>
      </c>
    </row>
    <row r="248" s="2" customFormat="1">
      <c r="A248" s="38"/>
      <c r="B248" s="39"/>
      <c r="C248" s="40"/>
      <c r="D248" s="219" t="s">
        <v>134</v>
      </c>
      <c r="E248" s="40"/>
      <c r="F248" s="220" t="s">
        <v>345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134</v>
      </c>
      <c r="AU248" s="17" t="s">
        <v>83</v>
      </c>
    </row>
    <row r="249" s="13" customFormat="1">
      <c r="A249" s="13"/>
      <c r="B249" s="224"/>
      <c r="C249" s="225"/>
      <c r="D249" s="226" t="s">
        <v>136</v>
      </c>
      <c r="E249" s="227" t="s">
        <v>19</v>
      </c>
      <c r="F249" s="228" t="s">
        <v>269</v>
      </c>
      <c r="G249" s="225"/>
      <c r="H249" s="229">
        <v>23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136</v>
      </c>
      <c r="AU249" s="235" t="s">
        <v>83</v>
      </c>
      <c r="AV249" s="13" t="s">
        <v>83</v>
      </c>
      <c r="AW249" s="13" t="s">
        <v>138</v>
      </c>
      <c r="AX249" s="13" t="s">
        <v>73</v>
      </c>
      <c r="AY249" s="235" t="s">
        <v>126</v>
      </c>
    </row>
    <row r="250" s="14" customFormat="1">
      <c r="A250" s="14"/>
      <c r="B250" s="236"/>
      <c r="C250" s="237"/>
      <c r="D250" s="226" t="s">
        <v>136</v>
      </c>
      <c r="E250" s="238" t="s">
        <v>19</v>
      </c>
      <c r="F250" s="239" t="s">
        <v>139</v>
      </c>
      <c r="G250" s="237"/>
      <c r="H250" s="240">
        <v>23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136</v>
      </c>
      <c r="AU250" s="246" t="s">
        <v>83</v>
      </c>
      <c r="AV250" s="14" t="s">
        <v>132</v>
      </c>
      <c r="AW250" s="14" t="s">
        <v>138</v>
      </c>
      <c r="AX250" s="14" t="s">
        <v>81</v>
      </c>
      <c r="AY250" s="246" t="s">
        <v>126</v>
      </c>
    </row>
    <row r="251" s="2" customFormat="1" ht="16.5" customHeight="1">
      <c r="A251" s="38"/>
      <c r="B251" s="39"/>
      <c r="C251" s="205" t="s">
        <v>346</v>
      </c>
      <c r="D251" s="205" t="s">
        <v>128</v>
      </c>
      <c r="E251" s="206" t="s">
        <v>347</v>
      </c>
      <c r="F251" s="207" t="s">
        <v>348</v>
      </c>
      <c r="G251" s="208" t="s">
        <v>131</v>
      </c>
      <c r="H251" s="209">
        <v>23</v>
      </c>
      <c r="I251" s="210"/>
      <c r="J251" s="211">
        <f>ROUND(I251*H251,2)</f>
        <v>0</v>
      </c>
      <c r="K251" s="212"/>
      <c r="L251" s="44"/>
      <c r="M251" s="213" t="s">
        <v>19</v>
      </c>
      <c r="N251" s="214" t="s">
        <v>44</v>
      </c>
      <c r="O251" s="84"/>
      <c r="P251" s="215">
        <f>O251*H251</f>
        <v>0</v>
      </c>
      <c r="Q251" s="215">
        <v>4.0000000000000003E-05</v>
      </c>
      <c r="R251" s="215">
        <f>Q251*H251</f>
        <v>0.00092000000000000003</v>
      </c>
      <c r="S251" s="215">
        <v>0</v>
      </c>
      <c r="T251" s="21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7" t="s">
        <v>132</v>
      </c>
      <c r="AT251" s="217" t="s">
        <v>128</v>
      </c>
      <c r="AU251" s="217" t="s">
        <v>83</v>
      </c>
      <c r="AY251" s="17" t="s">
        <v>126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7" t="s">
        <v>81</v>
      </c>
      <c r="BK251" s="218">
        <f>ROUND(I251*H251,2)</f>
        <v>0</v>
      </c>
      <c r="BL251" s="17" t="s">
        <v>132</v>
      </c>
      <c r="BM251" s="217" t="s">
        <v>349</v>
      </c>
    </row>
    <row r="252" s="2" customFormat="1">
      <c r="A252" s="38"/>
      <c r="B252" s="39"/>
      <c r="C252" s="40"/>
      <c r="D252" s="219" t="s">
        <v>134</v>
      </c>
      <c r="E252" s="40"/>
      <c r="F252" s="220" t="s">
        <v>350</v>
      </c>
      <c r="G252" s="40"/>
      <c r="H252" s="40"/>
      <c r="I252" s="221"/>
      <c r="J252" s="40"/>
      <c r="K252" s="40"/>
      <c r="L252" s="44"/>
      <c r="M252" s="222"/>
      <c r="N252" s="22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134</v>
      </c>
      <c r="AU252" s="17" t="s">
        <v>83</v>
      </c>
    </row>
    <row r="253" s="13" customFormat="1">
      <c r="A253" s="13"/>
      <c r="B253" s="224"/>
      <c r="C253" s="225"/>
      <c r="D253" s="226" t="s">
        <v>136</v>
      </c>
      <c r="E253" s="227" t="s">
        <v>19</v>
      </c>
      <c r="F253" s="228" t="s">
        <v>269</v>
      </c>
      <c r="G253" s="225"/>
      <c r="H253" s="229">
        <v>23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136</v>
      </c>
      <c r="AU253" s="235" t="s">
        <v>83</v>
      </c>
      <c r="AV253" s="13" t="s">
        <v>83</v>
      </c>
      <c r="AW253" s="13" t="s">
        <v>138</v>
      </c>
      <c r="AX253" s="13" t="s">
        <v>73</v>
      </c>
      <c r="AY253" s="235" t="s">
        <v>126</v>
      </c>
    </row>
    <row r="254" s="14" customFormat="1">
      <c r="A254" s="14"/>
      <c r="B254" s="236"/>
      <c r="C254" s="237"/>
      <c r="D254" s="226" t="s">
        <v>136</v>
      </c>
      <c r="E254" s="238" t="s">
        <v>19</v>
      </c>
      <c r="F254" s="239" t="s">
        <v>139</v>
      </c>
      <c r="G254" s="237"/>
      <c r="H254" s="240">
        <v>23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136</v>
      </c>
      <c r="AU254" s="246" t="s">
        <v>83</v>
      </c>
      <c r="AV254" s="14" t="s">
        <v>132</v>
      </c>
      <c r="AW254" s="14" t="s">
        <v>138</v>
      </c>
      <c r="AX254" s="14" t="s">
        <v>81</v>
      </c>
      <c r="AY254" s="246" t="s">
        <v>126</v>
      </c>
    </row>
    <row r="255" s="2" customFormat="1" ht="16.5" customHeight="1">
      <c r="A255" s="38"/>
      <c r="B255" s="39"/>
      <c r="C255" s="205" t="s">
        <v>351</v>
      </c>
      <c r="D255" s="205" t="s">
        <v>128</v>
      </c>
      <c r="E255" s="206" t="s">
        <v>352</v>
      </c>
      <c r="F255" s="207" t="s">
        <v>353</v>
      </c>
      <c r="G255" s="208" t="s">
        <v>159</v>
      </c>
      <c r="H255" s="209">
        <v>0.5</v>
      </c>
      <c r="I255" s="210"/>
      <c r="J255" s="211">
        <f>ROUND(I255*H255,2)</f>
        <v>0</v>
      </c>
      <c r="K255" s="212"/>
      <c r="L255" s="44"/>
      <c r="M255" s="213" t="s">
        <v>19</v>
      </c>
      <c r="N255" s="214" t="s">
        <v>44</v>
      </c>
      <c r="O255" s="84"/>
      <c r="P255" s="215">
        <f>O255*H255</f>
        <v>0</v>
      </c>
      <c r="Q255" s="215">
        <v>2.5505399999999998</v>
      </c>
      <c r="R255" s="215">
        <f>Q255*H255</f>
        <v>1.2752699999999999</v>
      </c>
      <c r="S255" s="215">
        <v>0</v>
      </c>
      <c r="T255" s="21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7" t="s">
        <v>132</v>
      </c>
      <c r="AT255" s="217" t="s">
        <v>128</v>
      </c>
      <c r="AU255" s="217" t="s">
        <v>83</v>
      </c>
      <c r="AY255" s="17" t="s">
        <v>126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7" t="s">
        <v>81</v>
      </c>
      <c r="BK255" s="218">
        <f>ROUND(I255*H255,2)</f>
        <v>0</v>
      </c>
      <c r="BL255" s="17" t="s">
        <v>132</v>
      </c>
      <c r="BM255" s="217" t="s">
        <v>354</v>
      </c>
    </row>
    <row r="256" s="2" customFormat="1">
      <c r="A256" s="38"/>
      <c r="B256" s="39"/>
      <c r="C256" s="40"/>
      <c r="D256" s="219" t="s">
        <v>134</v>
      </c>
      <c r="E256" s="40"/>
      <c r="F256" s="220" t="s">
        <v>355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134</v>
      </c>
      <c r="AU256" s="17" t="s">
        <v>83</v>
      </c>
    </row>
    <row r="257" s="13" customFormat="1">
      <c r="A257" s="13"/>
      <c r="B257" s="224"/>
      <c r="C257" s="225"/>
      <c r="D257" s="226" t="s">
        <v>136</v>
      </c>
      <c r="E257" s="227" t="s">
        <v>19</v>
      </c>
      <c r="F257" s="228" t="s">
        <v>356</v>
      </c>
      <c r="G257" s="225"/>
      <c r="H257" s="229">
        <v>0.5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136</v>
      </c>
      <c r="AU257" s="235" t="s">
        <v>83</v>
      </c>
      <c r="AV257" s="13" t="s">
        <v>83</v>
      </c>
      <c r="AW257" s="13" t="s">
        <v>138</v>
      </c>
      <c r="AX257" s="13" t="s">
        <v>73</v>
      </c>
      <c r="AY257" s="235" t="s">
        <v>126</v>
      </c>
    </row>
    <row r="258" s="14" customFormat="1">
      <c r="A258" s="14"/>
      <c r="B258" s="236"/>
      <c r="C258" s="237"/>
      <c r="D258" s="226" t="s">
        <v>136</v>
      </c>
      <c r="E258" s="238" t="s">
        <v>19</v>
      </c>
      <c r="F258" s="239" t="s">
        <v>139</v>
      </c>
      <c r="G258" s="237"/>
      <c r="H258" s="240">
        <v>0.5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136</v>
      </c>
      <c r="AU258" s="246" t="s">
        <v>83</v>
      </c>
      <c r="AV258" s="14" t="s">
        <v>132</v>
      </c>
      <c r="AW258" s="14" t="s">
        <v>138</v>
      </c>
      <c r="AX258" s="14" t="s">
        <v>81</v>
      </c>
      <c r="AY258" s="246" t="s">
        <v>126</v>
      </c>
    </row>
    <row r="259" s="2" customFormat="1" ht="24.15" customHeight="1">
      <c r="A259" s="38"/>
      <c r="B259" s="39"/>
      <c r="C259" s="205" t="s">
        <v>357</v>
      </c>
      <c r="D259" s="205" t="s">
        <v>128</v>
      </c>
      <c r="E259" s="206" t="s">
        <v>358</v>
      </c>
      <c r="F259" s="207" t="s">
        <v>359</v>
      </c>
      <c r="G259" s="208" t="s">
        <v>131</v>
      </c>
      <c r="H259" s="209">
        <v>34.518000000000001</v>
      </c>
      <c r="I259" s="210"/>
      <c r="J259" s="211">
        <f>ROUND(I259*H259,2)</f>
        <v>0</v>
      </c>
      <c r="K259" s="212"/>
      <c r="L259" s="44"/>
      <c r="M259" s="213" t="s">
        <v>19</v>
      </c>
      <c r="N259" s="214" t="s">
        <v>44</v>
      </c>
      <c r="O259" s="84"/>
      <c r="P259" s="215">
        <f>O259*H259</f>
        <v>0</v>
      </c>
      <c r="Q259" s="215">
        <v>0.00010000000000000001</v>
      </c>
      <c r="R259" s="215">
        <f>Q259*H259</f>
        <v>0.0034518000000000001</v>
      </c>
      <c r="S259" s="215">
        <v>0</v>
      </c>
      <c r="T259" s="21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7" t="s">
        <v>132</v>
      </c>
      <c r="AT259" s="217" t="s">
        <v>128</v>
      </c>
      <c r="AU259" s="217" t="s">
        <v>83</v>
      </c>
      <c r="AY259" s="17" t="s">
        <v>126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7" t="s">
        <v>81</v>
      </c>
      <c r="BK259" s="218">
        <f>ROUND(I259*H259,2)</f>
        <v>0</v>
      </c>
      <c r="BL259" s="17" t="s">
        <v>132</v>
      </c>
      <c r="BM259" s="217" t="s">
        <v>360</v>
      </c>
    </row>
    <row r="260" s="2" customFormat="1">
      <c r="A260" s="38"/>
      <c r="B260" s="39"/>
      <c r="C260" s="40"/>
      <c r="D260" s="219" t="s">
        <v>134</v>
      </c>
      <c r="E260" s="40"/>
      <c r="F260" s="220" t="s">
        <v>361</v>
      </c>
      <c r="G260" s="40"/>
      <c r="H260" s="40"/>
      <c r="I260" s="221"/>
      <c r="J260" s="40"/>
      <c r="K260" s="40"/>
      <c r="L260" s="44"/>
      <c r="M260" s="222"/>
      <c r="N260" s="223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134</v>
      </c>
      <c r="AU260" s="17" t="s">
        <v>83</v>
      </c>
    </row>
    <row r="261" s="13" customFormat="1">
      <c r="A261" s="13"/>
      <c r="B261" s="224"/>
      <c r="C261" s="225"/>
      <c r="D261" s="226" t="s">
        <v>136</v>
      </c>
      <c r="E261" s="227" t="s">
        <v>19</v>
      </c>
      <c r="F261" s="228" t="s">
        <v>362</v>
      </c>
      <c r="G261" s="225"/>
      <c r="H261" s="229">
        <v>34.518000000000001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136</v>
      </c>
      <c r="AU261" s="235" t="s">
        <v>83</v>
      </c>
      <c r="AV261" s="13" t="s">
        <v>83</v>
      </c>
      <c r="AW261" s="13" t="s">
        <v>138</v>
      </c>
      <c r="AX261" s="13" t="s">
        <v>73</v>
      </c>
      <c r="AY261" s="235" t="s">
        <v>126</v>
      </c>
    </row>
    <row r="262" s="14" customFormat="1">
      <c r="A262" s="14"/>
      <c r="B262" s="236"/>
      <c r="C262" s="237"/>
      <c r="D262" s="226" t="s">
        <v>136</v>
      </c>
      <c r="E262" s="238" t="s">
        <v>19</v>
      </c>
      <c r="F262" s="239" t="s">
        <v>139</v>
      </c>
      <c r="G262" s="237"/>
      <c r="H262" s="240">
        <v>34.518000000000001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136</v>
      </c>
      <c r="AU262" s="246" t="s">
        <v>83</v>
      </c>
      <c r="AV262" s="14" t="s">
        <v>132</v>
      </c>
      <c r="AW262" s="14" t="s">
        <v>138</v>
      </c>
      <c r="AX262" s="14" t="s">
        <v>81</v>
      </c>
      <c r="AY262" s="246" t="s">
        <v>126</v>
      </c>
    </row>
    <row r="263" s="2" customFormat="1" ht="16.5" customHeight="1">
      <c r="A263" s="38"/>
      <c r="B263" s="39"/>
      <c r="C263" s="257" t="s">
        <v>363</v>
      </c>
      <c r="D263" s="257" t="s">
        <v>304</v>
      </c>
      <c r="E263" s="258" t="s">
        <v>364</v>
      </c>
      <c r="F263" s="259" t="s">
        <v>365</v>
      </c>
      <c r="G263" s="260" t="s">
        <v>131</v>
      </c>
      <c r="H263" s="261">
        <v>40.887</v>
      </c>
      <c r="I263" s="262"/>
      <c r="J263" s="263">
        <f>ROUND(I263*H263,2)</f>
        <v>0</v>
      </c>
      <c r="K263" s="264"/>
      <c r="L263" s="265"/>
      <c r="M263" s="266" t="s">
        <v>19</v>
      </c>
      <c r="N263" s="267" t="s">
        <v>44</v>
      </c>
      <c r="O263" s="84"/>
      <c r="P263" s="215">
        <f>O263*H263</f>
        <v>0</v>
      </c>
      <c r="Q263" s="215">
        <v>0.00029999999999999997</v>
      </c>
      <c r="R263" s="215">
        <f>Q263*H263</f>
        <v>0.012266099999999999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175</v>
      </c>
      <c r="AT263" s="217" t="s">
        <v>304</v>
      </c>
      <c r="AU263" s="217" t="s">
        <v>83</v>
      </c>
      <c r="AY263" s="17" t="s">
        <v>126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81</v>
      </c>
      <c r="BK263" s="218">
        <f>ROUND(I263*H263,2)</f>
        <v>0</v>
      </c>
      <c r="BL263" s="17" t="s">
        <v>132</v>
      </c>
      <c r="BM263" s="217" t="s">
        <v>366</v>
      </c>
    </row>
    <row r="264" s="13" customFormat="1">
      <c r="A264" s="13"/>
      <c r="B264" s="224"/>
      <c r="C264" s="225"/>
      <c r="D264" s="226" t="s">
        <v>136</v>
      </c>
      <c r="E264" s="225"/>
      <c r="F264" s="228" t="s">
        <v>367</v>
      </c>
      <c r="G264" s="225"/>
      <c r="H264" s="229">
        <v>40.887</v>
      </c>
      <c r="I264" s="230"/>
      <c r="J264" s="225"/>
      <c r="K264" s="225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136</v>
      </c>
      <c r="AU264" s="235" t="s">
        <v>83</v>
      </c>
      <c r="AV264" s="13" t="s">
        <v>83</v>
      </c>
      <c r="AW264" s="13" t="s">
        <v>4</v>
      </c>
      <c r="AX264" s="13" t="s">
        <v>81</v>
      </c>
      <c r="AY264" s="235" t="s">
        <v>126</v>
      </c>
    </row>
    <row r="265" s="12" customFormat="1" ht="22.8" customHeight="1">
      <c r="A265" s="12"/>
      <c r="B265" s="189"/>
      <c r="C265" s="190"/>
      <c r="D265" s="191" t="s">
        <v>72</v>
      </c>
      <c r="E265" s="203" t="s">
        <v>132</v>
      </c>
      <c r="F265" s="203" t="s">
        <v>368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SUM(P266:P277)</f>
        <v>0</v>
      </c>
      <c r="Q265" s="197"/>
      <c r="R265" s="198">
        <f>SUM(R266:R277)</f>
        <v>41.008400000000002</v>
      </c>
      <c r="S265" s="197"/>
      <c r="T265" s="199">
        <f>SUM(T266:T277)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81</v>
      </c>
      <c r="AT265" s="201" t="s">
        <v>72</v>
      </c>
      <c r="AU265" s="201" t="s">
        <v>81</v>
      </c>
      <c r="AY265" s="200" t="s">
        <v>126</v>
      </c>
      <c r="BK265" s="202">
        <f>SUM(BK266:BK277)</f>
        <v>0</v>
      </c>
    </row>
    <row r="266" s="2" customFormat="1" ht="44.25" customHeight="1">
      <c r="A266" s="38"/>
      <c r="B266" s="39"/>
      <c r="C266" s="205" t="s">
        <v>369</v>
      </c>
      <c r="D266" s="205" t="s">
        <v>128</v>
      </c>
      <c r="E266" s="206" t="s">
        <v>370</v>
      </c>
      <c r="F266" s="207" t="s">
        <v>371</v>
      </c>
      <c r="G266" s="208" t="s">
        <v>372</v>
      </c>
      <c r="H266" s="209">
        <v>2</v>
      </c>
      <c r="I266" s="210"/>
      <c r="J266" s="211">
        <f>ROUND(I266*H266,2)</f>
        <v>0</v>
      </c>
      <c r="K266" s="212"/>
      <c r="L266" s="44"/>
      <c r="M266" s="213" t="s">
        <v>19</v>
      </c>
      <c r="N266" s="214" t="s">
        <v>44</v>
      </c>
      <c r="O266" s="84"/>
      <c r="P266" s="215">
        <f>O266*H266</f>
        <v>0</v>
      </c>
      <c r="Q266" s="215">
        <v>8.3203800000000001</v>
      </c>
      <c r="R266" s="215">
        <f>Q266*H266</f>
        <v>16.64076</v>
      </c>
      <c r="S266" s="215">
        <v>0</v>
      </c>
      <c r="T266" s="21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7" t="s">
        <v>132</v>
      </c>
      <c r="AT266" s="217" t="s">
        <v>128</v>
      </c>
      <c r="AU266" s="217" t="s">
        <v>83</v>
      </c>
      <c r="AY266" s="17" t="s">
        <v>126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7" t="s">
        <v>81</v>
      </c>
      <c r="BK266" s="218">
        <f>ROUND(I266*H266,2)</f>
        <v>0</v>
      </c>
      <c r="BL266" s="17" t="s">
        <v>132</v>
      </c>
      <c r="BM266" s="217" t="s">
        <v>373</v>
      </c>
    </row>
    <row r="267" s="2" customFormat="1">
      <c r="A267" s="38"/>
      <c r="B267" s="39"/>
      <c r="C267" s="40"/>
      <c r="D267" s="219" t="s">
        <v>134</v>
      </c>
      <c r="E267" s="40"/>
      <c r="F267" s="220" t="s">
        <v>374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134</v>
      </c>
      <c r="AU267" s="17" t="s">
        <v>83</v>
      </c>
    </row>
    <row r="268" s="13" customFormat="1">
      <c r="A268" s="13"/>
      <c r="B268" s="224"/>
      <c r="C268" s="225"/>
      <c r="D268" s="226" t="s">
        <v>136</v>
      </c>
      <c r="E268" s="227" t="s">
        <v>19</v>
      </c>
      <c r="F268" s="228" t="s">
        <v>83</v>
      </c>
      <c r="G268" s="225"/>
      <c r="H268" s="229">
        <v>2</v>
      </c>
      <c r="I268" s="230"/>
      <c r="J268" s="225"/>
      <c r="K268" s="225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136</v>
      </c>
      <c r="AU268" s="235" t="s">
        <v>83</v>
      </c>
      <c r="AV268" s="13" t="s">
        <v>83</v>
      </c>
      <c r="AW268" s="13" t="s">
        <v>138</v>
      </c>
      <c r="AX268" s="13" t="s">
        <v>73</v>
      </c>
      <c r="AY268" s="235" t="s">
        <v>126</v>
      </c>
    </row>
    <row r="269" s="14" customFormat="1">
      <c r="A269" s="14"/>
      <c r="B269" s="236"/>
      <c r="C269" s="237"/>
      <c r="D269" s="226" t="s">
        <v>136</v>
      </c>
      <c r="E269" s="238" t="s">
        <v>19</v>
      </c>
      <c r="F269" s="239" t="s">
        <v>139</v>
      </c>
      <c r="G269" s="237"/>
      <c r="H269" s="240">
        <v>2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136</v>
      </c>
      <c r="AU269" s="246" t="s">
        <v>83</v>
      </c>
      <c r="AV269" s="14" t="s">
        <v>132</v>
      </c>
      <c r="AW269" s="14" t="s">
        <v>138</v>
      </c>
      <c r="AX269" s="14" t="s">
        <v>81</v>
      </c>
      <c r="AY269" s="246" t="s">
        <v>126</v>
      </c>
    </row>
    <row r="270" s="2" customFormat="1" ht="24.15" customHeight="1">
      <c r="A270" s="38"/>
      <c r="B270" s="39"/>
      <c r="C270" s="205" t="s">
        <v>375</v>
      </c>
      <c r="D270" s="205" t="s">
        <v>128</v>
      </c>
      <c r="E270" s="206" t="s">
        <v>376</v>
      </c>
      <c r="F270" s="207" t="s">
        <v>377</v>
      </c>
      <c r="G270" s="208" t="s">
        <v>131</v>
      </c>
      <c r="H270" s="209">
        <v>22</v>
      </c>
      <c r="I270" s="210"/>
      <c r="J270" s="211">
        <f>ROUND(I270*H270,2)</f>
        <v>0</v>
      </c>
      <c r="K270" s="212"/>
      <c r="L270" s="44"/>
      <c r="M270" s="213" t="s">
        <v>19</v>
      </c>
      <c r="N270" s="214" t="s">
        <v>44</v>
      </c>
      <c r="O270" s="84"/>
      <c r="P270" s="215">
        <f>O270*H270</f>
        <v>0</v>
      </c>
      <c r="Q270" s="215">
        <v>0.74326999999999999</v>
      </c>
      <c r="R270" s="215">
        <f>Q270*H270</f>
        <v>16.351939999999999</v>
      </c>
      <c r="S270" s="215">
        <v>0</v>
      </c>
      <c r="T270" s="21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7" t="s">
        <v>132</v>
      </c>
      <c r="AT270" s="217" t="s">
        <v>128</v>
      </c>
      <c r="AU270" s="217" t="s">
        <v>83</v>
      </c>
      <c r="AY270" s="17" t="s">
        <v>126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7" t="s">
        <v>81</v>
      </c>
      <c r="BK270" s="218">
        <f>ROUND(I270*H270,2)</f>
        <v>0</v>
      </c>
      <c r="BL270" s="17" t="s">
        <v>132</v>
      </c>
      <c r="BM270" s="217" t="s">
        <v>378</v>
      </c>
    </row>
    <row r="271" s="2" customFormat="1">
      <c r="A271" s="38"/>
      <c r="B271" s="39"/>
      <c r="C271" s="40"/>
      <c r="D271" s="219" t="s">
        <v>134</v>
      </c>
      <c r="E271" s="40"/>
      <c r="F271" s="220" t="s">
        <v>379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134</v>
      </c>
      <c r="AU271" s="17" t="s">
        <v>83</v>
      </c>
    </row>
    <row r="272" s="13" customFormat="1">
      <c r="A272" s="13"/>
      <c r="B272" s="224"/>
      <c r="C272" s="225"/>
      <c r="D272" s="226" t="s">
        <v>136</v>
      </c>
      <c r="E272" s="227" t="s">
        <v>19</v>
      </c>
      <c r="F272" s="228" t="s">
        <v>264</v>
      </c>
      <c r="G272" s="225"/>
      <c r="H272" s="229">
        <v>22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136</v>
      </c>
      <c r="AU272" s="235" t="s">
        <v>83</v>
      </c>
      <c r="AV272" s="13" t="s">
        <v>83</v>
      </c>
      <c r="AW272" s="13" t="s">
        <v>138</v>
      </c>
      <c r="AX272" s="13" t="s">
        <v>73</v>
      </c>
      <c r="AY272" s="235" t="s">
        <v>126</v>
      </c>
    </row>
    <row r="273" s="14" customFormat="1">
      <c r="A273" s="14"/>
      <c r="B273" s="236"/>
      <c r="C273" s="237"/>
      <c r="D273" s="226" t="s">
        <v>136</v>
      </c>
      <c r="E273" s="238" t="s">
        <v>19</v>
      </c>
      <c r="F273" s="239" t="s">
        <v>139</v>
      </c>
      <c r="G273" s="237"/>
      <c r="H273" s="240">
        <v>22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136</v>
      </c>
      <c r="AU273" s="246" t="s">
        <v>83</v>
      </c>
      <c r="AV273" s="14" t="s">
        <v>132</v>
      </c>
      <c r="AW273" s="14" t="s">
        <v>138</v>
      </c>
      <c r="AX273" s="14" t="s">
        <v>81</v>
      </c>
      <c r="AY273" s="246" t="s">
        <v>126</v>
      </c>
    </row>
    <row r="274" s="2" customFormat="1" ht="21.75" customHeight="1">
      <c r="A274" s="38"/>
      <c r="B274" s="39"/>
      <c r="C274" s="205" t="s">
        <v>380</v>
      </c>
      <c r="D274" s="205" t="s">
        <v>128</v>
      </c>
      <c r="E274" s="206" t="s">
        <v>381</v>
      </c>
      <c r="F274" s="207" t="s">
        <v>382</v>
      </c>
      <c r="G274" s="208" t="s">
        <v>131</v>
      </c>
      <c r="H274" s="209">
        <v>22</v>
      </c>
      <c r="I274" s="210"/>
      <c r="J274" s="211">
        <f>ROUND(I274*H274,2)</f>
        <v>0</v>
      </c>
      <c r="K274" s="212"/>
      <c r="L274" s="44"/>
      <c r="M274" s="213" t="s">
        <v>19</v>
      </c>
      <c r="N274" s="214" t="s">
        <v>44</v>
      </c>
      <c r="O274" s="84"/>
      <c r="P274" s="215">
        <f>O274*H274</f>
        <v>0</v>
      </c>
      <c r="Q274" s="215">
        <v>0.36435000000000001</v>
      </c>
      <c r="R274" s="215">
        <f>Q274*H274</f>
        <v>8.0157000000000007</v>
      </c>
      <c r="S274" s="215">
        <v>0</v>
      </c>
      <c r="T274" s="21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7" t="s">
        <v>132</v>
      </c>
      <c r="AT274" s="217" t="s">
        <v>128</v>
      </c>
      <c r="AU274" s="217" t="s">
        <v>83</v>
      </c>
      <c r="AY274" s="17" t="s">
        <v>126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7" t="s">
        <v>81</v>
      </c>
      <c r="BK274" s="218">
        <f>ROUND(I274*H274,2)</f>
        <v>0</v>
      </c>
      <c r="BL274" s="17" t="s">
        <v>132</v>
      </c>
      <c r="BM274" s="217" t="s">
        <v>383</v>
      </c>
    </row>
    <row r="275" s="2" customFormat="1">
      <c r="A275" s="38"/>
      <c r="B275" s="39"/>
      <c r="C275" s="40"/>
      <c r="D275" s="219" t="s">
        <v>134</v>
      </c>
      <c r="E275" s="40"/>
      <c r="F275" s="220" t="s">
        <v>384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134</v>
      </c>
      <c r="AU275" s="17" t="s">
        <v>83</v>
      </c>
    </row>
    <row r="276" s="13" customFormat="1">
      <c r="A276" s="13"/>
      <c r="B276" s="224"/>
      <c r="C276" s="225"/>
      <c r="D276" s="226" t="s">
        <v>136</v>
      </c>
      <c r="E276" s="227" t="s">
        <v>19</v>
      </c>
      <c r="F276" s="228" t="s">
        <v>264</v>
      </c>
      <c r="G276" s="225"/>
      <c r="H276" s="229">
        <v>22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136</v>
      </c>
      <c r="AU276" s="235" t="s">
        <v>83</v>
      </c>
      <c r="AV276" s="13" t="s">
        <v>83</v>
      </c>
      <c r="AW276" s="13" t="s">
        <v>138</v>
      </c>
      <c r="AX276" s="13" t="s">
        <v>73</v>
      </c>
      <c r="AY276" s="235" t="s">
        <v>126</v>
      </c>
    </row>
    <row r="277" s="14" customFormat="1">
      <c r="A277" s="14"/>
      <c r="B277" s="236"/>
      <c r="C277" s="237"/>
      <c r="D277" s="226" t="s">
        <v>136</v>
      </c>
      <c r="E277" s="238" t="s">
        <v>19</v>
      </c>
      <c r="F277" s="239" t="s">
        <v>139</v>
      </c>
      <c r="G277" s="237"/>
      <c r="H277" s="240">
        <v>22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136</v>
      </c>
      <c r="AU277" s="246" t="s">
        <v>83</v>
      </c>
      <c r="AV277" s="14" t="s">
        <v>132</v>
      </c>
      <c r="AW277" s="14" t="s">
        <v>138</v>
      </c>
      <c r="AX277" s="14" t="s">
        <v>81</v>
      </c>
      <c r="AY277" s="246" t="s">
        <v>126</v>
      </c>
    </row>
    <row r="278" s="12" customFormat="1" ht="22.8" customHeight="1">
      <c r="A278" s="12"/>
      <c r="B278" s="189"/>
      <c r="C278" s="190"/>
      <c r="D278" s="191" t="s">
        <v>72</v>
      </c>
      <c r="E278" s="203" t="s">
        <v>156</v>
      </c>
      <c r="F278" s="203" t="s">
        <v>385</v>
      </c>
      <c r="G278" s="190"/>
      <c r="H278" s="190"/>
      <c r="I278" s="193"/>
      <c r="J278" s="204">
        <f>BK278</f>
        <v>0</v>
      </c>
      <c r="K278" s="190"/>
      <c r="L278" s="195"/>
      <c r="M278" s="196"/>
      <c r="N278" s="197"/>
      <c r="O278" s="197"/>
      <c r="P278" s="198">
        <f>SUM(P279:P325)</f>
        <v>0</v>
      </c>
      <c r="Q278" s="197"/>
      <c r="R278" s="198">
        <f>SUM(R279:R325)</f>
        <v>2314.0679277999998</v>
      </c>
      <c r="S278" s="197"/>
      <c r="T278" s="199">
        <f>SUM(T279:T325)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0" t="s">
        <v>81</v>
      </c>
      <c r="AT278" s="201" t="s">
        <v>72</v>
      </c>
      <c r="AU278" s="201" t="s">
        <v>81</v>
      </c>
      <c r="AY278" s="200" t="s">
        <v>126</v>
      </c>
      <c r="BK278" s="202">
        <f>SUM(BK279:BK325)</f>
        <v>0</v>
      </c>
    </row>
    <row r="279" s="2" customFormat="1" ht="21.75" customHeight="1">
      <c r="A279" s="38"/>
      <c r="B279" s="39"/>
      <c r="C279" s="205" t="s">
        <v>386</v>
      </c>
      <c r="D279" s="205" t="s">
        <v>128</v>
      </c>
      <c r="E279" s="206" t="s">
        <v>387</v>
      </c>
      <c r="F279" s="207" t="s">
        <v>388</v>
      </c>
      <c r="G279" s="208" t="s">
        <v>131</v>
      </c>
      <c r="H279" s="209">
        <v>2286.96</v>
      </c>
      <c r="I279" s="210"/>
      <c r="J279" s="211">
        <f>ROUND(I279*H279,2)</f>
        <v>0</v>
      </c>
      <c r="K279" s="212"/>
      <c r="L279" s="44"/>
      <c r="M279" s="213" t="s">
        <v>19</v>
      </c>
      <c r="N279" s="214" t="s">
        <v>44</v>
      </c>
      <c r="O279" s="84"/>
      <c r="P279" s="215">
        <f>O279*H279</f>
        <v>0</v>
      </c>
      <c r="Q279" s="215">
        <v>0.34499999999999997</v>
      </c>
      <c r="R279" s="215">
        <f>Q279*H279</f>
        <v>789.00119999999993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132</v>
      </c>
      <c r="AT279" s="217" t="s">
        <v>128</v>
      </c>
      <c r="AU279" s="217" t="s">
        <v>83</v>
      </c>
      <c r="AY279" s="17" t="s">
        <v>126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81</v>
      </c>
      <c r="BK279" s="218">
        <f>ROUND(I279*H279,2)</f>
        <v>0</v>
      </c>
      <c r="BL279" s="17" t="s">
        <v>132</v>
      </c>
      <c r="BM279" s="217" t="s">
        <v>389</v>
      </c>
    </row>
    <row r="280" s="2" customFormat="1">
      <c r="A280" s="38"/>
      <c r="B280" s="39"/>
      <c r="C280" s="40"/>
      <c r="D280" s="219" t="s">
        <v>134</v>
      </c>
      <c r="E280" s="40"/>
      <c r="F280" s="220" t="s">
        <v>390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134</v>
      </c>
      <c r="AU280" s="17" t="s">
        <v>83</v>
      </c>
    </row>
    <row r="281" s="13" customFormat="1">
      <c r="A281" s="13"/>
      <c r="B281" s="224"/>
      <c r="C281" s="225"/>
      <c r="D281" s="226" t="s">
        <v>136</v>
      </c>
      <c r="E281" s="227" t="s">
        <v>19</v>
      </c>
      <c r="F281" s="228" t="s">
        <v>391</v>
      </c>
      <c r="G281" s="225"/>
      <c r="H281" s="229">
        <v>2286.96</v>
      </c>
      <c r="I281" s="230"/>
      <c r="J281" s="225"/>
      <c r="K281" s="225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136</v>
      </c>
      <c r="AU281" s="235" t="s">
        <v>83</v>
      </c>
      <c r="AV281" s="13" t="s">
        <v>83</v>
      </c>
      <c r="AW281" s="13" t="s">
        <v>138</v>
      </c>
      <c r="AX281" s="13" t="s">
        <v>73</v>
      </c>
      <c r="AY281" s="235" t="s">
        <v>126</v>
      </c>
    </row>
    <row r="282" s="14" customFormat="1">
      <c r="A282" s="14"/>
      <c r="B282" s="236"/>
      <c r="C282" s="237"/>
      <c r="D282" s="226" t="s">
        <v>136</v>
      </c>
      <c r="E282" s="238" t="s">
        <v>19</v>
      </c>
      <c r="F282" s="239" t="s">
        <v>139</v>
      </c>
      <c r="G282" s="237"/>
      <c r="H282" s="240">
        <v>2286.96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136</v>
      </c>
      <c r="AU282" s="246" t="s">
        <v>83</v>
      </c>
      <c r="AV282" s="14" t="s">
        <v>132</v>
      </c>
      <c r="AW282" s="14" t="s">
        <v>138</v>
      </c>
      <c r="AX282" s="14" t="s">
        <v>81</v>
      </c>
      <c r="AY282" s="246" t="s">
        <v>126</v>
      </c>
    </row>
    <row r="283" s="2" customFormat="1" ht="16.5" customHeight="1">
      <c r="A283" s="38"/>
      <c r="B283" s="39"/>
      <c r="C283" s="257" t="s">
        <v>392</v>
      </c>
      <c r="D283" s="257" t="s">
        <v>304</v>
      </c>
      <c r="E283" s="258" t="s">
        <v>393</v>
      </c>
      <c r="F283" s="259" t="s">
        <v>394</v>
      </c>
      <c r="G283" s="260" t="s">
        <v>283</v>
      </c>
      <c r="H283" s="261">
        <v>331.84800000000001</v>
      </c>
      <c r="I283" s="262"/>
      <c r="J283" s="263">
        <f>ROUND(I283*H283,2)</f>
        <v>0</v>
      </c>
      <c r="K283" s="264"/>
      <c r="L283" s="265"/>
      <c r="M283" s="266" t="s">
        <v>19</v>
      </c>
      <c r="N283" s="267" t="s">
        <v>44</v>
      </c>
      <c r="O283" s="84"/>
      <c r="P283" s="215">
        <f>O283*H283</f>
        <v>0</v>
      </c>
      <c r="Q283" s="215">
        <v>1</v>
      </c>
      <c r="R283" s="215">
        <f>Q283*H283</f>
        <v>331.84800000000001</v>
      </c>
      <c r="S283" s="215">
        <v>0</v>
      </c>
      <c r="T283" s="21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7" t="s">
        <v>175</v>
      </c>
      <c r="AT283" s="217" t="s">
        <v>304</v>
      </c>
      <c r="AU283" s="217" t="s">
        <v>83</v>
      </c>
      <c r="AY283" s="17" t="s">
        <v>126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7" t="s">
        <v>81</v>
      </c>
      <c r="BK283" s="218">
        <f>ROUND(I283*H283,2)</f>
        <v>0</v>
      </c>
      <c r="BL283" s="17" t="s">
        <v>132</v>
      </c>
      <c r="BM283" s="217" t="s">
        <v>395</v>
      </c>
    </row>
    <row r="284" s="13" customFormat="1">
      <c r="A284" s="13"/>
      <c r="B284" s="224"/>
      <c r="C284" s="225"/>
      <c r="D284" s="226" t="s">
        <v>136</v>
      </c>
      <c r="E284" s="227" t="s">
        <v>19</v>
      </c>
      <c r="F284" s="228" t="s">
        <v>396</v>
      </c>
      <c r="G284" s="225"/>
      <c r="H284" s="229">
        <v>331.84800000000001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136</v>
      </c>
      <c r="AU284" s="235" t="s">
        <v>83</v>
      </c>
      <c r="AV284" s="13" t="s">
        <v>83</v>
      </c>
      <c r="AW284" s="13" t="s">
        <v>138</v>
      </c>
      <c r="AX284" s="13" t="s">
        <v>73</v>
      </c>
      <c r="AY284" s="235" t="s">
        <v>126</v>
      </c>
    </row>
    <row r="285" s="14" customFormat="1">
      <c r="A285" s="14"/>
      <c r="B285" s="236"/>
      <c r="C285" s="237"/>
      <c r="D285" s="226" t="s">
        <v>136</v>
      </c>
      <c r="E285" s="238" t="s">
        <v>19</v>
      </c>
      <c r="F285" s="239" t="s">
        <v>139</v>
      </c>
      <c r="G285" s="237"/>
      <c r="H285" s="240">
        <v>331.84800000000001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136</v>
      </c>
      <c r="AU285" s="246" t="s">
        <v>83</v>
      </c>
      <c r="AV285" s="14" t="s">
        <v>132</v>
      </c>
      <c r="AW285" s="14" t="s">
        <v>138</v>
      </c>
      <c r="AX285" s="14" t="s">
        <v>81</v>
      </c>
      <c r="AY285" s="246" t="s">
        <v>126</v>
      </c>
    </row>
    <row r="286" s="2" customFormat="1" ht="21.75" customHeight="1">
      <c r="A286" s="38"/>
      <c r="B286" s="39"/>
      <c r="C286" s="205" t="s">
        <v>397</v>
      </c>
      <c r="D286" s="205" t="s">
        <v>128</v>
      </c>
      <c r="E286" s="206" t="s">
        <v>398</v>
      </c>
      <c r="F286" s="207" t="s">
        <v>399</v>
      </c>
      <c r="G286" s="208" t="s">
        <v>131</v>
      </c>
      <c r="H286" s="209">
        <v>53.039999999999999</v>
      </c>
      <c r="I286" s="210"/>
      <c r="J286" s="211">
        <f>ROUND(I286*H286,2)</f>
        <v>0</v>
      </c>
      <c r="K286" s="212"/>
      <c r="L286" s="44"/>
      <c r="M286" s="213" t="s">
        <v>19</v>
      </c>
      <c r="N286" s="214" t="s">
        <v>44</v>
      </c>
      <c r="O286" s="84"/>
      <c r="P286" s="215">
        <f>O286*H286</f>
        <v>0</v>
      </c>
      <c r="Q286" s="215">
        <v>0.57499999999999996</v>
      </c>
      <c r="R286" s="215">
        <f>Q286*H286</f>
        <v>30.497999999999998</v>
      </c>
      <c r="S286" s="215">
        <v>0</v>
      </c>
      <c r="T286" s="21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7" t="s">
        <v>132</v>
      </c>
      <c r="AT286" s="217" t="s">
        <v>128</v>
      </c>
      <c r="AU286" s="217" t="s">
        <v>83</v>
      </c>
      <c r="AY286" s="17" t="s">
        <v>126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7" t="s">
        <v>81</v>
      </c>
      <c r="BK286" s="218">
        <f>ROUND(I286*H286,2)</f>
        <v>0</v>
      </c>
      <c r="BL286" s="17" t="s">
        <v>132</v>
      </c>
      <c r="BM286" s="217" t="s">
        <v>400</v>
      </c>
    </row>
    <row r="287" s="2" customFormat="1">
      <c r="A287" s="38"/>
      <c r="B287" s="39"/>
      <c r="C287" s="40"/>
      <c r="D287" s="219" t="s">
        <v>134</v>
      </c>
      <c r="E287" s="40"/>
      <c r="F287" s="220" t="s">
        <v>401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134</v>
      </c>
      <c r="AU287" s="17" t="s">
        <v>83</v>
      </c>
    </row>
    <row r="288" s="15" customFormat="1">
      <c r="A288" s="15"/>
      <c r="B288" s="247"/>
      <c r="C288" s="248"/>
      <c r="D288" s="226" t="s">
        <v>136</v>
      </c>
      <c r="E288" s="249" t="s">
        <v>19</v>
      </c>
      <c r="F288" s="250" t="s">
        <v>402</v>
      </c>
      <c r="G288" s="248"/>
      <c r="H288" s="249" t="s">
        <v>19</v>
      </c>
      <c r="I288" s="251"/>
      <c r="J288" s="248"/>
      <c r="K288" s="248"/>
      <c r="L288" s="252"/>
      <c r="M288" s="253"/>
      <c r="N288" s="254"/>
      <c r="O288" s="254"/>
      <c r="P288" s="254"/>
      <c r="Q288" s="254"/>
      <c r="R288" s="254"/>
      <c r="S288" s="254"/>
      <c r="T288" s="25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6" t="s">
        <v>136</v>
      </c>
      <c r="AU288" s="256" t="s">
        <v>83</v>
      </c>
      <c r="AV288" s="15" t="s">
        <v>81</v>
      </c>
      <c r="AW288" s="15" t="s">
        <v>138</v>
      </c>
      <c r="AX288" s="15" t="s">
        <v>73</v>
      </c>
      <c r="AY288" s="256" t="s">
        <v>126</v>
      </c>
    </row>
    <row r="289" s="13" customFormat="1">
      <c r="A289" s="13"/>
      <c r="B289" s="224"/>
      <c r="C289" s="225"/>
      <c r="D289" s="226" t="s">
        <v>136</v>
      </c>
      <c r="E289" s="227" t="s">
        <v>19</v>
      </c>
      <c r="F289" s="228" t="s">
        <v>403</v>
      </c>
      <c r="G289" s="225"/>
      <c r="H289" s="229">
        <v>53.039999999999999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136</v>
      </c>
      <c r="AU289" s="235" t="s">
        <v>83</v>
      </c>
      <c r="AV289" s="13" t="s">
        <v>83</v>
      </c>
      <c r="AW289" s="13" t="s">
        <v>138</v>
      </c>
      <c r="AX289" s="13" t="s">
        <v>73</v>
      </c>
      <c r="AY289" s="235" t="s">
        <v>126</v>
      </c>
    </row>
    <row r="290" s="14" customFormat="1">
      <c r="A290" s="14"/>
      <c r="B290" s="236"/>
      <c r="C290" s="237"/>
      <c r="D290" s="226" t="s">
        <v>136</v>
      </c>
      <c r="E290" s="238" t="s">
        <v>19</v>
      </c>
      <c r="F290" s="239" t="s">
        <v>139</v>
      </c>
      <c r="G290" s="237"/>
      <c r="H290" s="240">
        <v>53.039999999999999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136</v>
      </c>
      <c r="AU290" s="246" t="s">
        <v>83</v>
      </c>
      <c r="AV290" s="14" t="s">
        <v>132</v>
      </c>
      <c r="AW290" s="14" t="s">
        <v>138</v>
      </c>
      <c r="AX290" s="14" t="s">
        <v>81</v>
      </c>
      <c r="AY290" s="246" t="s">
        <v>126</v>
      </c>
    </row>
    <row r="291" s="2" customFormat="1" ht="24.15" customHeight="1">
      <c r="A291" s="38"/>
      <c r="B291" s="39"/>
      <c r="C291" s="205" t="s">
        <v>404</v>
      </c>
      <c r="D291" s="205" t="s">
        <v>128</v>
      </c>
      <c r="E291" s="206" t="s">
        <v>405</v>
      </c>
      <c r="F291" s="207" t="s">
        <v>406</v>
      </c>
      <c r="G291" s="208" t="s">
        <v>131</v>
      </c>
      <c r="H291" s="209">
        <v>2101.54</v>
      </c>
      <c r="I291" s="210"/>
      <c r="J291" s="211">
        <f>ROUND(I291*H291,2)</f>
        <v>0</v>
      </c>
      <c r="K291" s="212"/>
      <c r="L291" s="44"/>
      <c r="M291" s="213" t="s">
        <v>19</v>
      </c>
      <c r="N291" s="214" t="s">
        <v>44</v>
      </c>
      <c r="O291" s="84"/>
      <c r="P291" s="215">
        <f>O291*H291</f>
        <v>0</v>
      </c>
      <c r="Q291" s="215">
        <v>0.30651</v>
      </c>
      <c r="R291" s="215">
        <f>Q291*H291</f>
        <v>644.14302539999994</v>
      </c>
      <c r="S291" s="215">
        <v>0</v>
      </c>
      <c r="T291" s="21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7" t="s">
        <v>132</v>
      </c>
      <c r="AT291" s="217" t="s">
        <v>128</v>
      </c>
      <c r="AU291" s="217" t="s">
        <v>83</v>
      </c>
      <c r="AY291" s="17" t="s">
        <v>126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7" t="s">
        <v>81</v>
      </c>
      <c r="BK291" s="218">
        <f>ROUND(I291*H291,2)</f>
        <v>0</v>
      </c>
      <c r="BL291" s="17" t="s">
        <v>132</v>
      </c>
      <c r="BM291" s="217" t="s">
        <v>407</v>
      </c>
    </row>
    <row r="292" s="2" customFormat="1">
      <c r="A292" s="38"/>
      <c r="B292" s="39"/>
      <c r="C292" s="40"/>
      <c r="D292" s="219" t="s">
        <v>134</v>
      </c>
      <c r="E292" s="40"/>
      <c r="F292" s="220" t="s">
        <v>408</v>
      </c>
      <c r="G292" s="40"/>
      <c r="H292" s="40"/>
      <c r="I292" s="221"/>
      <c r="J292" s="40"/>
      <c r="K292" s="40"/>
      <c r="L292" s="44"/>
      <c r="M292" s="222"/>
      <c r="N292" s="223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134</v>
      </c>
      <c r="AU292" s="17" t="s">
        <v>83</v>
      </c>
    </row>
    <row r="293" s="13" customFormat="1">
      <c r="A293" s="13"/>
      <c r="B293" s="224"/>
      <c r="C293" s="225"/>
      <c r="D293" s="226" t="s">
        <v>136</v>
      </c>
      <c r="E293" s="227" t="s">
        <v>19</v>
      </c>
      <c r="F293" s="228" t="s">
        <v>409</v>
      </c>
      <c r="G293" s="225"/>
      <c r="H293" s="229">
        <v>2101.54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136</v>
      </c>
      <c r="AU293" s="235" t="s">
        <v>83</v>
      </c>
      <c r="AV293" s="13" t="s">
        <v>83</v>
      </c>
      <c r="AW293" s="13" t="s">
        <v>138</v>
      </c>
      <c r="AX293" s="13" t="s">
        <v>73</v>
      </c>
      <c r="AY293" s="235" t="s">
        <v>126</v>
      </c>
    </row>
    <row r="294" s="14" customFormat="1">
      <c r="A294" s="14"/>
      <c r="B294" s="236"/>
      <c r="C294" s="237"/>
      <c r="D294" s="226" t="s">
        <v>136</v>
      </c>
      <c r="E294" s="238" t="s">
        <v>19</v>
      </c>
      <c r="F294" s="239" t="s">
        <v>139</v>
      </c>
      <c r="G294" s="237"/>
      <c r="H294" s="240">
        <v>2101.54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136</v>
      </c>
      <c r="AU294" s="246" t="s">
        <v>83</v>
      </c>
      <c r="AV294" s="14" t="s">
        <v>132</v>
      </c>
      <c r="AW294" s="14" t="s">
        <v>138</v>
      </c>
      <c r="AX294" s="14" t="s">
        <v>81</v>
      </c>
      <c r="AY294" s="246" t="s">
        <v>126</v>
      </c>
    </row>
    <row r="295" s="2" customFormat="1" ht="24.15" customHeight="1">
      <c r="A295" s="38"/>
      <c r="B295" s="39"/>
      <c r="C295" s="205" t="s">
        <v>410</v>
      </c>
      <c r="D295" s="205" t="s">
        <v>128</v>
      </c>
      <c r="E295" s="206" t="s">
        <v>411</v>
      </c>
      <c r="F295" s="207" t="s">
        <v>412</v>
      </c>
      <c r="G295" s="208" t="s">
        <v>131</v>
      </c>
      <c r="H295" s="209">
        <v>35.460000000000001</v>
      </c>
      <c r="I295" s="210"/>
      <c r="J295" s="211">
        <f>ROUND(I295*H295,2)</f>
        <v>0</v>
      </c>
      <c r="K295" s="212"/>
      <c r="L295" s="44"/>
      <c r="M295" s="213" t="s">
        <v>19</v>
      </c>
      <c r="N295" s="214" t="s">
        <v>44</v>
      </c>
      <c r="O295" s="84"/>
      <c r="P295" s="215">
        <f>O295*H295</f>
        <v>0</v>
      </c>
      <c r="Q295" s="215">
        <v>0.45977000000000001</v>
      </c>
      <c r="R295" s="215">
        <f>Q295*H295</f>
        <v>16.303444200000001</v>
      </c>
      <c r="S295" s="215">
        <v>0</v>
      </c>
      <c r="T295" s="21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7" t="s">
        <v>132</v>
      </c>
      <c r="AT295" s="217" t="s">
        <v>128</v>
      </c>
      <c r="AU295" s="217" t="s">
        <v>83</v>
      </c>
      <c r="AY295" s="17" t="s">
        <v>126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7" t="s">
        <v>81</v>
      </c>
      <c r="BK295" s="218">
        <f>ROUND(I295*H295,2)</f>
        <v>0</v>
      </c>
      <c r="BL295" s="17" t="s">
        <v>132</v>
      </c>
      <c r="BM295" s="217" t="s">
        <v>413</v>
      </c>
    </row>
    <row r="296" s="2" customFormat="1">
      <c r="A296" s="38"/>
      <c r="B296" s="39"/>
      <c r="C296" s="40"/>
      <c r="D296" s="219" t="s">
        <v>134</v>
      </c>
      <c r="E296" s="40"/>
      <c r="F296" s="220" t="s">
        <v>414</v>
      </c>
      <c r="G296" s="40"/>
      <c r="H296" s="40"/>
      <c r="I296" s="221"/>
      <c r="J296" s="40"/>
      <c r="K296" s="40"/>
      <c r="L296" s="44"/>
      <c r="M296" s="222"/>
      <c r="N296" s="223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134</v>
      </c>
      <c r="AU296" s="17" t="s">
        <v>83</v>
      </c>
    </row>
    <row r="297" s="15" customFormat="1">
      <c r="A297" s="15"/>
      <c r="B297" s="247"/>
      <c r="C297" s="248"/>
      <c r="D297" s="226" t="s">
        <v>136</v>
      </c>
      <c r="E297" s="249" t="s">
        <v>19</v>
      </c>
      <c r="F297" s="250" t="s">
        <v>402</v>
      </c>
      <c r="G297" s="248"/>
      <c r="H297" s="249" t="s">
        <v>19</v>
      </c>
      <c r="I297" s="251"/>
      <c r="J297" s="248"/>
      <c r="K297" s="248"/>
      <c r="L297" s="252"/>
      <c r="M297" s="253"/>
      <c r="N297" s="254"/>
      <c r="O297" s="254"/>
      <c r="P297" s="254"/>
      <c r="Q297" s="254"/>
      <c r="R297" s="254"/>
      <c r="S297" s="254"/>
      <c r="T297" s="25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6" t="s">
        <v>136</v>
      </c>
      <c r="AU297" s="256" t="s">
        <v>83</v>
      </c>
      <c r="AV297" s="15" t="s">
        <v>81</v>
      </c>
      <c r="AW297" s="15" t="s">
        <v>138</v>
      </c>
      <c r="AX297" s="15" t="s">
        <v>73</v>
      </c>
      <c r="AY297" s="256" t="s">
        <v>126</v>
      </c>
    </row>
    <row r="298" s="13" customFormat="1">
      <c r="A298" s="13"/>
      <c r="B298" s="224"/>
      <c r="C298" s="225"/>
      <c r="D298" s="226" t="s">
        <v>136</v>
      </c>
      <c r="E298" s="227" t="s">
        <v>19</v>
      </c>
      <c r="F298" s="228" t="s">
        <v>415</v>
      </c>
      <c r="G298" s="225"/>
      <c r="H298" s="229">
        <v>35.460000000000001</v>
      </c>
      <c r="I298" s="230"/>
      <c r="J298" s="225"/>
      <c r="K298" s="225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136</v>
      </c>
      <c r="AU298" s="235" t="s">
        <v>83</v>
      </c>
      <c r="AV298" s="13" t="s">
        <v>83</v>
      </c>
      <c r="AW298" s="13" t="s">
        <v>138</v>
      </c>
      <c r="AX298" s="13" t="s">
        <v>73</v>
      </c>
      <c r="AY298" s="235" t="s">
        <v>126</v>
      </c>
    </row>
    <row r="299" s="14" customFormat="1">
      <c r="A299" s="14"/>
      <c r="B299" s="236"/>
      <c r="C299" s="237"/>
      <c r="D299" s="226" t="s">
        <v>136</v>
      </c>
      <c r="E299" s="238" t="s">
        <v>19</v>
      </c>
      <c r="F299" s="239" t="s">
        <v>139</v>
      </c>
      <c r="G299" s="237"/>
      <c r="H299" s="240">
        <v>35.460000000000001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136</v>
      </c>
      <c r="AU299" s="246" t="s">
        <v>83</v>
      </c>
      <c r="AV299" s="14" t="s">
        <v>132</v>
      </c>
      <c r="AW299" s="14" t="s">
        <v>138</v>
      </c>
      <c r="AX299" s="14" t="s">
        <v>81</v>
      </c>
      <c r="AY299" s="246" t="s">
        <v>126</v>
      </c>
    </row>
    <row r="300" s="2" customFormat="1" ht="24.15" customHeight="1">
      <c r="A300" s="38"/>
      <c r="B300" s="39"/>
      <c r="C300" s="205" t="s">
        <v>416</v>
      </c>
      <c r="D300" s="205" t="s">
        <v>128</v>
      </c>
      <c r="E300" s="206" t="s">
        <v>417</v>
      </c>
      <c r="F300" s="207" t="s">
        <v>418</v>
      </c>
      <c r="G300" s="208" t="s">
        <v>131</v>
      </c>
      <c r="H300" s="209">
        <v>1970</v>
      </c>
      <c r="I300" s="210"/>
      <c r="J300" s="211">
        <f>ROUND(I300*H300,2)</f>
        <v>0</v>
      </c>
      <c r="K300" s="212"/>
      <c r="L300" s="44"/>
      <c r="M300" s="213" t="s">
        <v>19</v>
      </c>
      <c r="N300" s="214" t="s">
        <v>44</v>
      </c>
      <c r="O300" s="84"/>
      <c r="P300" s="215">
        <f>O300*H300</f>
        <v>0</v>
      </c>
      <c r="Q300" s="215">
        <v>0.13188</v>
      </c>
      <c r="R300" s="215">
        <f>Q300*H300</f>
        <v>259.80360000000002</v>
      </c>
      <c r="S300" s="215">
        <v>0</v>
      </c>
      <c r="T300" s="21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7" t="s">
        <v>132</v>
      </c>
      <c r="AT300" s="217" t="s">
        <v>128</v>
      </c>
      <c r="AU300" s="217" t="s">
        <v>83</v>
      </c>
      <c r="AY300" s="17" t="s">
        <v>126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7" t="s">
        <v>81</v>
      </c>
      <c r="BK300" s="218">
        <f>ROUND(I300*H300,2)</f>
        <v>0</v>
      </c>
      <c r="BL300" s="17" t="s">
        <v>132</v>
      </c>
      <c r="BM300" s="217" t="s">
        <v>419</v>
      </c>
    </row>
    <row r="301" s="2" customFormat="1">
      <c r="A301" s="38"/>
      <c r="B301" s="39"/>
      <c r="C301" s="40"/>
      <c r="D301" s="219" t="s">
        <v>134</v>
      </c>
      <c r="E301" s="40"/>
      <c r="F301" s="220" t="s">
        <v>420</v>
      </c>
      <c r="G301" s="40"/>
      <c r="H301" s="40"/>
      <c r="I301" s="221"/>
      <c r="J301" s="40"/>
      <c r="K301" s="40"/>
      <c r="L301" s="44"/>
      <c r="M301" s="222"/>
      <c r="N301" s="223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134</v>
      </c>
      <c r="AU301" s="17" t="s">
        <v>83</v>
      </c>
    </row>
    <row r="302" s="13" customFormat="1">
      <c r="A302" s="13"/>
      <c r="B302" s="224"/>
      <c r="C302" s="225"/>
      <c r="D302" s="226" t="s">
        <v>136</v>
      </c>
      <c r="E302" s="227" t="s">
        <v>19</v>
      </c>
      <c r="F302" s="228" t="s">
        <v>421</v>
      </c>
      <c r="G302" s="225"/>
      <c r="H302" s="229">
        <v>1970</v>
      </c>
      <c r="I302" s="230"/>
      <c r="J302" s="225"/>
      <c r="K302" s="225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136</v>
      </c>
      <c r="AU302" s="235" t="s">
        <v>83</v>
      </c>
      <c r="AV302" s="13" t="s">
        <v>83</v>
      </c>
      <c r="AW302" s="13" t="s">
        <v>138</v>
      </c>
      <c r="AX302" s="13" t="s">
        <v>73</v>
      </c>
      <c r="AY302" s="235" t="s">
        <v>126</v>
      </c>
    </row>
    <row r="303" s="14" customFormat="1">
      <c r="A303" s="14"/>
      <c r="B303" s="236"/>
      <c r="C303" s="237"/>
      <c r="D303" s="226" t="s">
        <v>136</v>
      </c>
      <c r="E303" s="238" t="s">
        <v>19</v>
      </c>
      <c r="F303" s="239" t="s">
        <v>139</v>
      </c>
      <c r="G303" s="237"/>
      <c r="H303" s="240">
        <v>1970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136</v>
      </c>
      <c r="AU303" s="246" t="s">
        <v>83</v>
      </c>
      <c r="AV303" s="14" t="s">
        <v>132</v>
      </c>
      <c r="AW303" s="14" t="s">
        <v>138</v>
      </c>
      <c r="AX303" s="14" t="s">
        <v>81</v>
      </c>
      <c r="AY303" s="246" t="s">
        <v>126</v>
      </c>
    </row>
    <row r="304" s="2" customFormat="1" ht="24.15" customHeight="1">
      <c r="A304" s="38"/>
      <c r="B304" s="39"/>
      <c r="C304" s="205" t="s">
        <v>422</v>
      </c>
      <c r="D304" s="205" t="s">
        <v>128</v>
      </c>
      <c r="E304" s="206" t="s">
        <v>423</v>
      </c>
      <c r="F304" s="207" t="s">
        <v>424</v>
      </c>
      <c r="G304" s="208" t="s">
        <v>131</v>
      </c>
      <c r="H304" s="209">
        <v>2101.54</v>
      </c>
      <c r="I304" s="210"/>
      <c r="J304" s="211">
        <f>ROUND(I304*H304,2)</f>
        <v>0</v>
      </c>
      <c r="K304" s="212"/>
      <c r="L304" s="44"/>
      <c r="M304" s="213" t="s">
        <v>19</v>
      </c>
      <c r="N304" s="214" t="s">
        <v>44</v>
      </c>
      <c r="O304" s="84"/>
      <c r="P304" s="215">
        <f>O304*H304</f>
        <v>0</v>
      </c>
      <c r="Q304" s="215">
        <v>0.10373</v>
      </c>
      <c r="R304" s="215">
        <f>Q304*H304</f>
        <v>217.9927442</v>
      </c>
      <c r="S304" s="215">
        <v>0</v>
      </c>
      <c r="T304" s="21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7" t="s">
        <v>132</v>
      </c>
      <c r="AT304" s="217" t="s">
        <v>128</v>
      </c>
      <c r="AU304" s="217" t="s">
        <v>83</v>
      </c>
      <c r="AY304" s="17" t="s">
        <v>126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7" t="s">
        <v>81</v>
      </c>
      <c r="BK304" s="218">
        <f>ROUND(I304*H304,2)</f>
        <v>0</v>
      </c>
      <c r="BL304" s="17" t="s">
        <v>132</v>
      </c>
      <c r="BM304" s="217" t="s">
        <v>425</v>
      </c>
    </row>
    <row r="305" s="2" customFormat="1">
      <c r="A305" s="38"/>
      <c r="B305" s="39"/>
      <c r="C305" s="40"/>
      <c r="D305" s="219" t="s">
        <v>134</v>
      </c>
      <c r="E305" s="40"/>
      <c r="F305" s="220" t="s">
        <v>426</v>
      </c>
      <c r="G305" s="40"/>
      <c r="H305" s="40"/>
      <c r="I305" s="221"/>
      <c r="J305" s="40"/>
      <c r="K305" s="40"/>
      <c r="L305" s="44"/>
      <c r="M305" s="222"/>
      <c r="N305" s="223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134</v>
      </c>
      <c r="AU305" s="17" t="s">
        <v>83</v>
      </c>
    </row>
    <row r="306" s="13" customFormat="1">
      <c r="A306" s="13"/>
      <c r="B306" s="224"/>
      <c r="C306" s="225"/>
      <c r="D306" s="226" t="s">
        <v>136</v>
      </c>
      <c r="E306" s="227" t="s">
        <v>19</v>
      </c>
      <c r="F306" s="228" t="s">
        <v>409</v>
      </c>
      <c r="G306" s="225"/>
      <c r="H306" s="229">
        <v>2101.54</v>
      </c>
      <c r="I306" s="230"/>
      <c r="J306" s="225"/>
      <c r="K306" s="225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136</v>
      </c>
      <c r="AU306" s="235" t="s">
        <v>83</v>
      </c>
      <c r="AV306" s="13" t="s">
        <v>83</v>
      </c>
      <c r="AW306" s="13" t="s">
        <v>138</v>
      </c>
      <c r="AX306" s="13" t="s">
        <v>73</v>
      </c>
      <c r="AY306" s="235" t="s">
        <v>126</v>
      </c>
    </row>
    <row r="307" s="14" customFormat="1">
      <c r="A307" s="14"/>
      <c r="B307" s="236"/>
      <c r="C307" s="237"/>
      <c r="D307" s="226" t="s">
        <v>136</v>
      </c>
      <c r="E307" s="238" t="s">
        <v>19</v>
      </c>
      <c r="F307" s="239" t="s">
        <v>139</v>
      </c>
      <c r="G307" s="237"/>
      <c r="H307" s="240">
        <v>2101.54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6" t="s">
        <v>136</v>
      </c>
      <c r="AU307" s="246" t="s">
        <v>83</v>
      </c>
      <c r="AV307" s="14" t="s">
        <v>132</v>
      </c>
      <c r="AW307" s="14" t="s">
        <v>138</v>
      </c>
      <c r="AX307" s="14" t="s">
        <v>81</v>
      </c>
      <c r="AY307" s="246" t="s">
        <v>126</v>
      </c>
    </row>
    <row r="308" s="2" customFormat="1" ht="16.5" customHeight="1">
      <c r="A308" s="38"/>
      <c r="B308" s="39"/>
      <c r="C308" s="205" t="s">
        <v>427</v>
      </c>
      <c r="D308" s="205" t="s">
        <v>128</v>
      </c>
      <c r="E308" s="206" t="s">
        <v>428</v>
      </c>
      <c r="F308" s="207" t="s">
        <v>429</v>
      </c>
      <c r="G308" s="208" t="s">
        <v>131</v>
      </c>
      <c r="H308" s="209">
        <v>1970</v>
      </c>
      <c r="I308" s="210"/>
      <c r="J308" s="211">
        <f>ROUND(I308*H308,2)</f>
        <v>0</v>
      </c>
      <c r="K308" s="212"/>
      <c r="L308" s="44"/>
      <c r="M308" s="213" t="s">
        <v>19</v>
      </c>
      <c r="N308" s="214" t="s">
        <v>44</v>
      </c>
      <c r="O308" s="84"/>
      <c r="P308" s="215">
        <f>O308*H308</f>
        <v>0</v>
      </c>
      <c r="Q308" s="215">
        <v>0.00051000000000000004</v>
      </c>
      <c r="R308" s="215">
        <f>Q308*H308</f>
        <v>1.0047000000000002</v>
      </c>
      <c r="S308" s="215">
        <v>0</v>
      </c>
      <c r="T308" s="21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7" t="s">
        <v>132</v>
      </c>
      <c r="AT308" s="217" t="s">
        <v>128</v>
      </c>
      <c r="AU308" s="217" t="s">
        <v>83</v>
      </c>
      <c r="AY308" s="17" t="s">
        <v>126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7" t="s">
        <v>81</v>
      </c>
      <c r="BK308" s="218">
        <f>ROUND(I308*H308,2)</f>
        <v>0</v>
      </c>
      <c r="BL308" s="17" t="s">
        <v>132</v>
      </c>
      <c r="BM308" s="217" t="s">
        <v>430</v>
      </c>
    </row>
    <row r="309" s="2" customFormat="1">
      <c r="A309" s="38"/>
      <c r="B309" s="39"/>
      <c r="C309" s="40"/>
      <c r="D309" s="219" t="s">
        <v>134</v>
      </c>
      <c r="E309" s="40"/>
      <c r="F309" s="220" t="s">
        <v>431</v>
      </c>
      <c r="G309" s="40"/>
      <c r="H309" s="40"/>
      <c r="I309" s="221"/>
      <c r="J309" s="40"/>
      <c r="K309" s="40"/>
      <c r="L309" s="44"/>
      <c r="M309" s="222"/>
      <c r="N309" s="223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134</v>
      </c>
      <c r="AU309" s="17" t="s">
        <v>83</v>
      </c>
    </row>
    <row r="310" s="13" customFormat="1">
      <c r="A310" s="13"/>
      <c r="B310" s="224"/>
      <c r="C310" s="225"/>
      <c r="D310" s="226" t="s">
        <v>136</v>
      </c>
      <c r="E310" s="227" t="s">
        <v>19</v>
      </c>
      <c r="F310" s="228" t="s">
        <v>421</v>
      </c>
      <c r="G310" s="225"/>
      <c r="H310" s="229">
        <v>1970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136</v>
      </c>
      <c r="AU310" s="235" t="s">
        <v>83</v>
      </c>
      <c r="AV310" s="13" t="s">
        <v>83</v>
      </c>
      <c r="AW310" s="13" t="s">
        <v>138</v>
      </c>
      <c r="AX310" s="13" t="s">
        <v>73</v>
      </c>
      <c r="AY310" s="235" t="s">
        <v>126</v>
      </c>
    </row>
    <row r="311" s="14" customFormat="1">
      <c r="A311" s="14"/>
      <c r="B311" s="236"/>
      <c r="C311" s="237"/>
      <c r="D311" s="226" t="s">
        <v>136</v>
      </c>
      <c r="E311" s="238" t="s">
        <v>19</v>
      </c>
      <c r="F311" s="239" t="s">
        <v>139</v>
      </c>
      <c r="G311" s="237"/>
      <c r="H311" s="240">
        <v>1970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136</v>
      </c>
      <c r="AU311" s="246" t="s">
        <v>83</v>
      </c>
      <c r="AV311" s="14" t="s">
        <v>132</v>
      </c>
      <c r="AW311" s="14" t="s">
        <v>138</v>
      </c>
      <c r="AX311" s="14" t="s">
        <v>81</v>
      </c>
      <c r="AY311" s="246" t="s">
        <v>126</v>
      </c>
    </row>
    <row r="312" s="2" customFormat="1" ht="16.5" customHeight="1">
      <c r="A312" s="38"/>
      <c r="B312" s="39"/>
      <c r="C312" s="205" t="s">
        <v>432</v>
      </c>
      <c r="D312" s="205" t="s">
        <v>128</v>
      </c>
      <c r="E312" s="206" t="s">
        <v>433</v>
      </c>
      <c r="F312" s="207" t="s">
        <v>434</v>
      </c>
      <c r="G312" s="208" t="s">
        <v>131</v>
      </c>
      <c r="H312" s="209">
        <v>2101.54</v>
      </c>
      <c r="I312" s="210"/>
      <c r="J312" s="211">
        <f>ROUND(I312*H312,2)</f>
        <v>0</v>
      </c>
      <c r="K312" s="212"/>
      <c r="L312" s="44"/>
      <c r="M312" s="213" t="s">
        <v>19</v>
      </c>
      <c r="N312" s="214" t="s">
        <v>44</v>
      </c>
      <c r="O312" s="84"/>
      <c r="P312" s="215">
        <f>O312*H312</f>
        <v>0</v>
      </c>
      <c r="Q312" s="215">
        <v>0.00071000000000000002</v>
      </c>
      <c r="R312" s="215">
        <f>Q312*H312</f>
        <v>1.4920934000000001</v>
      </c>
      <c r="S312" s="215">
        <v>0</v>
      </c>
      <c r="T312" s="21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7" t="s">
        <v>132</v>
      </c>
      <c r="AT312" s="217" t="s">
        <v>128</v>
      </c>
      <c r="AU312" s="217" t="s">
        <v>83</v>
      </c>
      <c r="AY312" s="17" t="s">
        <v>126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7" t="s">
        <v>81</v>
      </c>
      <c r="BK312" s="218">
        <f>ROUND(I312*H312,2)</f>
        <v>0</v>
      </c>
      <c r="BL312" s="17" t="s">
        <v>132</v>
      </c>
      <c r="BM312" s="217" t="s">
        <v>435</v>
      </c>
    </row>
    <row r="313" s="2" customFormat="1">
      <c r="A313" s="38"/>
      <c r="B313" s="39"/>
      <c r="C313" s="40"/>
      <c r="D313" s="219" t="s">
        <v>134</v>
      </c>
      <c r="E313" s="40"/>
      <c r="F313" s="220" t="s">
        <v>436</v>
      </c>
      <c r="G313" s="40"/>
      <c r="H313" s="40"/>
      <c r="I313" s="221"/>
      <c r="J313" s="40"/>
      <c r="K313" s="40"/>
      <c r="L313" s="44"/>
      <c r="M313" s="222"/>
      <c r="N313" s="223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134</v>
      </c>
      <c r="AU313" s="17" t="s">
        <v>83</v>
      </c>
    </row>
    <row r="314" s="13" customFormat="1">
      <c r="A314" s="13"/>
      <c r="B314" s="224"/>
      <c r="C314" s="225"/>
      <c r="D314" s="226" t="s">
        <v>136</v>
      </c>
      <c r="E314" s="227" t="s">
        <v>19</v>
      </c>
      <c r="F314" s="228" t="s">
        <v>409</v>
      </c>
      <c r="G314" s="225"/>
      <c r="H314" s="229">
        <v>2101.54</v>
      </c>
      <c r="I314" s="230"/>
      <c r="J314" s="225"/>
      <c r="K314" s="225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136</v>
      </c>
      <c r="AU314" s="235" t="s">
        <v>83</v>
      </c>
      <c r="AV314" s="13" t="s">
        <v>83</v>
      </c>
      <c r="AW314" s="13" t="s">
        <v>138</v>
      </c>
      <c r="AX314" s="13" t="s">
        <v>73</v>
      </c>
      <c r="AY314" s="235" t="s">
        <v>126</v>
      </c>
    </row>
    <row r="315" s="14" customFormat="1">
      <c r="A315" s="14"/>
      <c r="B315" s="236"/>
      <c r="C315" s="237"/>
      <c r="D315" s="226" t="s">
        <v>136</v>
      </c>
      <c r="E315" s="238" t="s">
        <v>19</v>
      </c>
      <c r="F315" s="239" t="s">
        <v>139</v>
      </c>
      <c r="G315" s="237"/>
      <c r="H315" s="240">
        <v>2101.54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136</v>
      </c>
      <c r="AU315" s="246" t="s">
        <v>83</v>
      </c>
      <c r="AV315" s="14" t="s">
        <v>132</v>
      </c>
      <c r="AW315" s="14" t="s">
        <v>138</v>
      </c>
      <c r="AX315" s="14" t="s">
        <v>81</v>
      </c>
      <c r="AY315" s="246" t="s">
        <v>126</v>
      </c>
    </row>
    <row r="316" s="2" customFormat="1" ht="33" customHeight="1">
      <c r="A316" s="38"/>
      <c r="B316" s="39"/>
      <c r="C316" s="205" t="s">
        <v>437</v>
      </c>
      <c r="D316" s="205" t="s">
        <v>128</v>
      </c>
      <c r="E316" s="206" t="s">
        <v>438</v>
      </c>
      <c r="F316" s="207" t="s">
        <v>439</v>
      </c>
      <c r="G316" s="208" t="s">
        <v>131</v>
      </c>
      <c r="H316" s="209">
        <v>35.460000000000001</v>
      </c>
      <c r="I316" s="210"/>
      <c r="J316" s="211">
        <f>ROUND(I316*H316,2)</f>
        <v>0</v>
      </c>
      <c r="K316" s="212"/>
      <c r="L316" s="44"/>
      <c r="M316" s="213" t="s">
        <v>19</v>
      </c>
      <c r="N316" s="214" t="s">
        <v>44</v>
      </c>
      <c r="O316" s="84"/>
      <c r="P316" s="215">
        <f>O316*H316</f>
        <v>0</v>
      </c>
      <c r="Q316" s="215">
        <v>0.19536000000000001</v>
      </c>
      <c r="R316" s="215">
        <f>Q316*H316</f>
        <v>6.9274656000000006</v>
      </c>
      <c r="S316" s="215">
        <v>0</v>
      </c>
      <c r="T316" s="21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7" t="s">
        <v>132</v>
      </c>
      <c r="AT316" s="217" t="s">
        <v>128</v>
      </c>
      <c r="AU316" s="217" t="s">
        <v>83</v>
      </c>
      <c r="AY316" s="17" t="s">
        <v>126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7" t="s">
        <v>81</v>
      </c>
      <c r="BK316" s="218">
        <f>ROUND(I316*H316,2)</f>
        <v>0</v>
      </c>
      <c r="BL316" s="17" t="s">
        <v>132</v>
      </c>
      <c r="BM316" s="217" t="s">
        <v>440</v>
      </c>
    </row>
    <row r="317" s="2" customFormat="1">
      <c r="A317" s="38"/>
      <c r="B317" s="39"/>
      <c r="C317" s="40"/>
      <c r="D317" s="219" t="s">
        <v>134</v>
      </c>
      <c r="E317" s="40"/>
      <c r="F317" s="220" t="s">
        <v>441</v>
      </c>
      <c r="G317" s="40"/>
      <c r="H317" s="40"/>
      <c r="I317" s="221"/>
      <c r="J317" s="40"/>
      <c r="K317" s="40"/>
      <c r="L317" s="44"/>
      <c r="M317" s="222"/>
      <c r="N317" s="223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134</v>
      </c>
      <c r="AU317" s="17" t="s">
        <v>83</v>
      </c>
    </row>
    <row r="318" s="13" customFormat="1">
      <c r="A318" s="13"/>
      <c r="B318" s="224"/>
      <c r="C318" s="225"/>
      <c r="D318" s="226" t="s">
        <v>136</v>
      </c>
      <c r="E318" s="227" t="s">
        <v>19</v>
      </c>
      <c r="F318" s="228" t="s">
        <v>415</v>
      </c>
      <c r="G318" s="225"/>
      <c r="H318" s="229">
        <v>35.460000000000001</v>
      </c>
      <c r="I318" s="230"/>
      <c r="J318" s="225"/>
      <c r="K318" s="225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136</v>
      </c>
      <c r="AU318" s="235" t="s">
        <v>83</v>
      </c>
      <c r="AV318" s="13" t="s">
        <v>83</v>
      </c>
      <c r="AW318" s="13" t="s">
        <v>138</v>
      </c>
      <c r="AX318" s="13" t="s">
        <v>73</v>
      </c>
      <c r="AY318" s="235" t="s">
        <v>126</v>
      </c>
    </row>
    <row r="319" s="14" customFormat="1">
      <c r="A319" s="14"/>
      <c r="B319" s="236"/>
      <c r="C319" s="237"/>
      <c r="D319" s="226" t="s">
        <v>136</v>
      </c>
      <c r="E319" s="238" t="s">
        <v>19</v>
      </c>
      <c r="F319" s="239" t="s">
        <v>139</v>
      </c>
      <c r="G319" s="237"/>
      <c r="H319" s="240">
        <v>35.460000000000001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6" t="s">
        <v>136</v>
      </c>
      <c r="AU319" s="246" t="s">
        <v>83</v>
      </c>
      <c r="AV319" s="14" t="s">
        <v>132</v>
      </c>
      <c r="AW319" s="14" t="s">
        <v>138</v>
      </c>
      <c r="AX319" s="14" t="s">
        <v>81</v>
      </c>
      <c r="AY319" s="246" t="s">
        <v>126</v>
      </c>
    </row>
    <row r="320" s="2" customFormat="1" ht="16.5" customHeight="1">
      <c r="A320" s="38"/>
      <c r="B320" s="39"/>
      <c r="C320" s="257" t="s">
        <v>442</v>
      </c>
      <c r="D320" s="257" t="s">
        <v>304</v>
      </c>
      <c r="E320" s="258" t="s">
        <v>443</v>
      </c>
      <c r="F320" s="259" t="s">
        <v>444</v>
      </c>
      <c r="G320" s="260" t="s">
        <v>131</v>
      </c>
      <c r="H320" s="261">
        <v>35.814999999999998</v>
      </c>
      <c r="I320" s="262"/>
      <c r="J320" s="263">
        <f>ROUND(I320*H320,2)</f>
        <v>0</v>
      </c>
      <c r="K320" s="264"/>
      <c r="L320" s="265"/>
      <c r="M320" s="266" t="s">
        <v>19</v>
      </c>
      <c r="N320" s="267" t="s">
        <v>44</v>
      </c>
      <c r="O320" s="84"/>
      <c r="P320" s="215">
        <f>O320*H320</f>
        <v>0</v>
      </c>
      <c r="Q320" s="215">
        <v>0.41699999999999998</v>
      </c>
      <c r="R320" s="215">
        <f>Q320*H320</f>
        <v>14.934854999999999</v>
      </c>
      <c r="S320" s="215">
        <v>0</v>
      </c>
      <c r="T320" s="21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7" t="s">
        <v>175</v>
      </c>
      <c r="AT320" s="217" t="s">
        <v>304</v>
      </c>
      <c r="AU320" s="217" t="s">
        <v>83</v>
      </c>
      <c r="AY320" s="17" t="s">
        <v>126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7" t="s">
        <v>81</v>
      </c>
      <c r="BK320" s="218">
        <f>ROUND(I320*H320,2)</f>
        <v>0</v>
      </c>
      <c r="BL320" s="17" t="s">
        <v>132</v>
      </c>
      <c r="BM320" s="217" t="s">
        <v>445</v>
      </c>
    </row>
    <row r="321" s="13" customFormat="1">
      <c r="A321" s="13"/>
      <c r="B321" s="224"/>
      <c r="C321" s="225"/>
      <c r="D321" s="226" t="s">
        <v>136</v>
      </c>
      <c r="E321" s="225"/>
      <c r="F321" s="228" t="s">
        <v>446</v>
      </c>
      <c r="G321" s="225"/>
      <c r="H321" s="229">
        <v>35.814999999999998</v>
      </c>
      <c r="I321" s="230"/>
      <c r="J321" s="225"/>
      <c r="K321" s="225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136</v>
      </c>
      <c r="AU321" s="235" t="s">
        <v>83</v>
      </c>
      <c r="AV321" s="13" t="s">
        <v>83</v>
      </c>
      <c r="AW321" s="13" t="s">
        <v>4</v>
      </c>
      <c r="AX321" s="13" t="s">
        <v>81</v>
      </c>
      <c r="AY321" s="235" t="s">
        <v>126</v>
      </c>
    </row>
    <row r="322" s="2" customFormat="1" ht="16.5" customHeight="1">
      <c r="A322" s="38"/>
      <c r="B322" s="39"/>
      <c r="C322" s="205" t="s">
        <v>447</v>
      </c>
      <c r="D322" s="205" t="s">
        <v>128</v>
      </c>
      <c r="E322" s="206" t="s">
        <v>448</v>
      </c>
      <c r="F322" s="207" t="s">
        <v>449</v>
      </c>
      <c r="G322" s="208" t="s">
        <v>147</v>
      </c>
      <c r="H322" s="209">
        <v>33</v>
      </c>
      <c r="I322" s="210"/>
      <c r="J322" s="211">
        <f>ROUND(I322*H322,2)</f>
        <v>0</v>
      </c>
      <c r="K322" s="212"/>
      <c r="L322" s="44"/>
      <c r="M322" s="213" t="s">
        <v>19</v>
      </c>
      <c r="N322" s="214" t="s">
        <v>44</v>
      </c>
      <c r="O322" s="84"/>
      <c r="P322" s="215">
        <f>O322*H322</f>
        <v>0</v>
      </c>
      <c r="Q322" s="215">
        <v>0.0035999999999999999</v>
      </c>
      <c r="R322" s="215">
        <f>Q322*H322</f>
        <v>0.1188</v>
      </c>
      <c r="S322" s="215">
        <v>0</v>
      </c>
      <c r="T322" s="21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7" t="s">
        <v>132</v>
      </c>
      <c r="AT322" s="217" t="s">
        <v>128</v>
      </c>
      <c r="AU322" s="217" t="s">
        <v>83</v>
      </c>
      <c r="AY322" s="17" t="s">
        <v>126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7" t="s">
        <v>81</v>
      </c>
      <c r="BK322" s="218">
        <f>ROUND(I322*H322,2)</f>
        <v>0</v>
      </c>
      <c r="BL322" s="17" t="s">
        <v>132</v>
      </c>
      <c r="BM322" s="217" t="s">
        <v>450</v>
      </c>
    </row>
    <row r="323" s="2" customFormat="1">
      <c r="A323" s="38"/>
      <c r="B323" s="39"/>
      <c r="C323" s="40"/>
      <c r="D323" s="219" t="s">
        <v>134</v>
      </c>
      <c r="E323" s="40"/>
      <c r="F323" s="220" t="s">
        <v>451</v>
      </c>
      <c r="G323" s="40"/>
      <c r="H323" s="40"/>
      <c r="I323" s="221"/>
      <c r="J323" s="40"/>
      <c r="K323" s="40"/>
      <c r="L323" s="44"/>
      <c r="M323" s="222"/>
      <c r="N323" s="223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134</v>
      </c>
      <c r="AU323" s="17" t="s">
        <v>83</v>
      </c>
    </row>
    <row r="324" s="13" customFormat="1">
      <c r="A324" s="13"/>
      <c r="B324" s="224"/>
      <c r="C324" s="225"/>
      <c r="D324" s="226" t="s">
        <v>136</v>
      </c>
      <c r="E324" s="227" t="s">
        <v>19</v>
      </c>
      <c r="F324" s="228" t="s">
        <v>325</v>
      </c>
      <c r="G324" s="225"/>
      <c r="H324" s="229">
        <v>33</v>
      </c>
      <c r="I324" s="230"/>
      <c r="J324" s="225"/>
      <c r="K324" s="225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136</v>
      </c>
      <c r="AU324" s="235" t="s">
        <v>83</v>
      </c>
      <c r="AV324" s="13" t="s">
        <v>83</v>
      </c>
      <c r="AW324" s="13" t="s">
        <v>138</v>
      </c>
      <c r="AX324" s="13" t="s">
        <v>73</v>
      </c>
      <c r="AY324" s="235" t="s">
        <v>126</v>
      </c>
    </row>
    <row r="325" s="14" customFormat="1">
      <c r="A325" s="14"/>
      <c r="B325" s="236"/>
      <c r="C325" s="237"/>
      <c r="D325" s="226" t="s">
        <v>136</v>
      </c>
      <c r="E325" s="238" t="s">
        <v>19</v>
      </c>
      <c r="F325" s="239" t="s">
        <v>139</v>
      </c>
      <c r="G325" s="237"/>
      <c r="H325" s="240">
        <v>33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136</v>
      </c>
      <c r="AU325" s="246" t="s">
        <v>83</v>
      </c>
      <c r="AV325" s="14" t="s">
        <v>132</v>
      </c>
      <c r="AW325" s="14" t="s">
        <v>138</v>
      </c>
      <c r="AX325" s="14" t="s">
        <v>81</v>
      </c>
      <c r="AY325" s="246" t="s">
        <v>126</v>
      </c>
    </row>
    <row r="326" s="12" customFormat="1" ht="22.8" customHeight="1">
      <c r="A326" s="12"/>
      <c r="B326" s="189"/>
      <c r="C326" s="190"/>
      <c r="D326" s="191" t="s">
        <v>72</v>
      </c>
      <c r="E326" s="203" t="s">
        <v>181</v>
      </c>
      <c r="F326" s="203" t="s">
        <v>452</v>
      </c>
      <c r="G326" s="190"/>
      <c r="H326" s="190"/>
      <c r="I326" s="193"/>
      <c r="J326" s="204">
        <f>BK326</f>
        <v>0</v>
      </c>
      <c r="K326" s="190"/>
      <c r="L326" s="195"/>
      <c r="M326" s="196"/>
      <c r="N326" s="197"/>
      <c r="O326" s="197"/>
      <c r="P326" s="198">
        <f>P327+P367+P372</f>
        <v>0</v>
      </c>
      <c r="Q326" s="197"/>
      <c r="R326" s="198">
        <f>R327+R367+R372</f>
        <v>50.342972119999999</v>
      </c>
      <c r="S326" s="197"/>
      <c r="T326" s="199">
        <f>T327+T367+T372</f>
        <v>6.1020000000000003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0" t="s">
        <v>81</v>
      </c>
      <c r="AT326" s="201" t="s">
        <v>72</v>
      </c>
      <c r="AU326" s="201" t="s">
        <v>81</v>
      </c>
      <c r="AY326" s="200" t="s">
        <v>126</v>
      </c>
      <c r="BK326" s="202">
        <f>BK327+BK367+BK372</f>
        <v>0</v>
      </c>
    </row>
    <row r="327" s="12" customFormat="1" ht="20.88" customHeight="1">
      <c r="A327" s="12"/>
      <c r="B327" s="189"/>
      <c r="C327" s="190"/>
      <c r="D327" s="191" t="s">
        <v>72</v>
      </c>
      <c r="E327" s="203" t="s">
        <v>453</v>
      </c>
      <c r="F327" s="203" t="s">
        <v>454</v>
      </c>
      <c r="G327" s="190"/>
      <c r="H327" s="190"/>
      <c r="I327" s="193"/>
      <c r="J327" s="204">
        <f>BK327</f>
        <v>0</v>
      </c>
      <c r="K327" s="190"/>
      <c r="L327" s="195"/>
      <c r="M327" s="196"/>
      <c r="N327" s="197"/>
      <c r="O327" s="197"/>
      <c r="P327" s="198">
        <f>SUM(P328:P366)</f>
        <v>0</v>
      </c>
      <c r="Q327" s="197"/>
      <c r="R327" s="198">
        <f>SUM(R328:R366)</f>
        <v>50.342972119999999</v>
      </c>
      <c r="S327" s="197"/>
      <c r="T327" s="199">
        <f>SUM(T328:T366)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0" t="s">
        <v>81</v>
      </c>
      <c r="AT327" s="201" t="s">
        <v>72</v>
      </c>
      <c r="AU327" s="201" t="s">
        <v>83</v>
      </c>
      <c r="AY327" s="200" t="s">
        <v>126</v>
      </c>
      <c r="BK327" s="202">
        <f>SUM(BK328:BK366)</f>
        <v>0</v>
      </c>
    </row>
    <row r="328" s="2" customFormat="1" ht="21.75" customHeight="1">
      <c r="A328" s="38"/>
      <c r="B328" s="39"/>
      <c r="C328" s="205" t="s">
        <v>455</v>
      </c>
      <c r="D328" s="205" t="s">
        <v>128</v>
      </c>
      <c r="E328" s="206" t="s">
        <v>456</v>
      </c>
      <c r="F328" s="207" t="s">
        <v>457</v>
      </c>
      <c r="G328" s="208" t="s">
        <v>372</v>
      </c>
      <c r="H328" s="209">
        <v>2</v>
      </c>
      <c r="I328" s="210"/>
      <c r="J328" s="211">
        <f>ROUND(I328*H328,2)</f>
        <v>0</v>
      </c>
      <c r="K328" s="212"/>
      <c r="L328" s="44"/>
      <c r="M328" s="213" t="s">
        <v>19</v>
      </c>
      <c r="N328" s="214" t="s">
        <v>44</v>
      </c>
      <c r="O328" s="84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7" t="s">
        <v>132</v>
      </c>
      <c r="AT328" s="217" t="s">
        <v>128</v>
      </c>
      <c r="AU328" s="217" t="s">
        <v>144</v>
      </c>
      <c r="AY328" s="17" t="s">
        <v>126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7" t="s">
        <v>81</v>
      </c>
      <c r="BK328" s="218">
        <f>ROUND(I328*H328,2)</f>
        <v>0</v>
      </c>
      <c r="BL328" s="17" t="s">
        <v>132</v>
      </c>
      <c r="BM328" s="217" t="s">
        <v>458</v>
      </c>
    </row>
    <row r="329" s="2" customFormat="1">
      <c r="A329" s="38"/>
      <c r="B329" s="39"/>
      <c r="C329" s="40"/>
      <c r="D329" s="219" t="s">
        <v>134</v>
      </c>
      <c r="E329" s="40"/>
      <c r="F329" s="220" t="s">
        <v>459</v>
      </c>
      <c r="G329" s="40"/>
      <c r="H329" s="40"/>
      <c r="I329" s="221"/>
      <c r="J329" s="40"/>
      <c r="K329" s="40"/>
      <c r="L329" s="44"/>
      <c r="M329" s="222"/>
      <c r="N329" s="223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134</v>
      </c>
      <c r="AU329" s="17" t="s">
        <v>144</v>
      </c>
    </row>
    <row r="330" s="13" customFormat="1">
      <c r="A330" s="13"/>
      <c r="B330" s="224"/>
      <c r="C330" s="225"/>
      <c r="D330" s="226" t="s">
        <v>136</v>
      </c>
      <c r="E330" s="227" t="s">
        <v>19</v>
      </c>
      <c r="F330" s="228" t="s">
        <v>83</v>
      </c>
      <c r="G330" s="225"/>
      <c r="H330" s="229">
        <v>2</v>
      </c>
      <c r="I330" s="230"/>
      <c r="J330" s="225"/>
      <c r="K330" s="225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136</v>
      </c>
      <c r="AU330" s="235" t="s">
        <v>144</v>
      </c>
      <c r="AV330" s="13" t="s">
        <v>83</v>
      </c>
      <c r="AW330" s="13" t="s">
        <v>138</v>
      </c>
      <c r="AX330" s="13" t="s">
        <v>73</v>
      </c>
      <c r="AY330" s="235" t="s">
        <v>126</v>
      </c>
    </row>
    <row r="331" s="14" customFormat="1">
      <c r="A331" s="14"/>
      <c r="B331" s="236"/>
      <c r="C331" s="237"/>
      <c r="D331" s="226" t="s">
        <v>136</v>
      </c>
      <c r="E331" s="238" t="s">
        <v>19</v>
      </c>
      <c r="F331" s="239" t="s">
        <v>139</v>
      </c>
      <c r="G331" s="237"/>
      <c r="H331" s="240">
        <v>2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136</v>
      </c>
      <c r="AU331" s="246" t="s">
        <v>144</v>
      </c>
      <c r="AV331" s="14" t="s">
        <v>132</v>
      </c>
      <c r="AW331" s="14" t="s">
        <v>138</v>
      </c>
      <c r="AX331" s="14" t="s">
        <v>81</v>
      </c>
      <c r="AY331" s="246" t="s">
        <v>126</v>
      </c>
    </row>
    <row r="332" s="2" customFormat="1" ht="16.5" customHeight="1">
      <c r="A332" s="38"/>
      <c r="B332" s="39"/>
      <c r="C332" s="257" t="s">
        <v>460</v>
      </c>
      <c r="D332" s="257" t="s">
        <v>304</v>
      </c>
      <c r="E332" s="258" t="s">
        <v>461</v>
      </c>
      <c r="F332" s="259" t="s">
        <v>462</v>
      </c>
      <c r="G332" s="260" t="s">
        <v>372</v>
      </c>
      <c r="H332" s="261">
        <v>2</v>
      </c>
      <c r="I332" s="262"/>
      <c r="J332" s="263">
        <f>ROUND(I332*H332,2)</f>
        <v>0</v>
      </c>
      <c r="K332" s="264"/>
      <c r="L332" s="265"/>
      <c r="M332" s="266" t="s">
        <v>19</v>
      </c>
      <c r="N332" s="267" t="s">
        <v>44</v>
      </c>
      <c r="O332" s="84"/>
      <c r="P332" s="215">
        <f>O332*H332</f>
        <v>0</v>
      </c>
      <c r="Q332" s="215">
        <v>0.0020999999999999999</v>
      </c>
      <c r="R332" s="215">
        <f>Q332*H332</f>
        <v>0.0041999999999999997</v>
      </c>
      <c r="S332" s="215">
        <v>0</v>
      </c>
      <c r="T332" s="21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17" t="s">
        <v>175</v>
      </c>
      <c r="AT332" s="217" t="s">
        <v>304</v>
      </c>
      <c r="AU332" s="217" t="s">
        <v>144</v>
      </c>
      <c r="AY332" s="17" t="s">
        <v>126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7" t="s">
        <v>81</v>
      </c>
      <c r="BK332" s="218">
        <f>ROUND(I332*H332,2)</f>
        <v>0</v>
      </c>
      <c r="BL332" s="17" t="s">
        <v>132</v>
      </c>
      <c r="BM332" s="217" t="s">
        <v>463</v>
      </c>
    </row>
    <row r="333" s="2" customFormat="1" ht="16.5" customHeight="1">
      <c r="A333" s="38"/>
      <c r="B333" s="39"/>
      <c r="C333" s="205" t="s">
        <v>464</v>
      </c>
      <c r="D333" s="205" t="s">
        <v>128</v>
      </c>
      <c r="E333" s="206" t="s">
        <v>465</v>
      </c>
      <c r="F333" s="207" t="s">
        <v>466</v>
      </c>
      <c r="G333" s="208" t="s">
        <v>147</v>
      </c>
      <c r="H333" s="209">
        <v>36</v>
      </c>
      <c r="I333" s="210"/>
      <c r="J333" s="211">
        <f>ROUND(I333*H333,2)</f>
        <v>0</v>
      </c>
      <c r="K333" s="212"/>
      <c r="L333" s="44"/>
      <c r="M333" s="213" t="s">
        <v>19</v>
      </c>
      <c r="N333" s="214" t="s">
        <v>44</v>
      </c>
      <c r="O333" s="84"/>
      <c r="P333" s="215">
        <f>O333*H333</f>
        <v>0</v>
      </c>
      <c r="Q333" s="215">
        <v>0.00010000000000000001</v>
      </c>
      <c r="R333" s="215">
        <f>Q333*H333</f>
        <v>0.0036000000000000003</v>
      </c>
      <c r="S333" s="215">
        <v>0</v>
      </c>
      <c r="T333" s="21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7" t="s">
        <v>132</v>
      </c>
      <c r="AT333" s="217" t="s">
        <v>128</v>
      </c>
      <c r="AU333" s="217" t="s">
        <v>144</v>
      </c>
      <c r="AY333" s="17" t="s">
        <v>126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7" t="s">
        <v>81</v>
      </c>
      <c r="BK333" s="218">
        <f>ROUND(I333*H333,2)</f>
        <v>0</v>
      </c>
      <c r="BL333" s="17" t="s">
        <v>132</v>
      </c>
      <c r="BM333" s="217" t="s">
        <v>467</v>
      </c>
    </row>
    <row r="334" s="2" customFormat="1">
      <c r="A334" s="38"/>
      <c r="B334" s="39"/>
      <c r="C334" s="40"/>
      <c r="D334" s="219" t="s">
        <v>134</v>
      </c>
      <c r="E334" s="40"/>
      <c r="F334" s="220" t="s">
        <v>468</v>
      </c>
      <c r="G334" s="40"/>
      <c r="H334" s="40"/>
      <c r="I334" s="221"/>
      <c r="J334" s="40"/>
      <c r="K334" s="40"/>
      <c r="L334" s="44"/>
      <c r="M334" s="222"/>
      <c r="N334" s="223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134</v>
      </c>
      <c r="AU334" s="17" t="s">
        <v>144</v>
      </c>
    </row>
    <row r="335" s="13" customFormat="1">
      <c r="A335" s="13"/>
      <c r="B335" s="224"/>
      <c r="C335" s="225"/>
      <c r="D335" s="226" t="s">
        <v>136</v>
      </c>
      <c r="E335" s="227" t="s">
        <v>19</v>
      </c>
      <c r="F335" s="228" t="s">
        <v>346</v>
      </c>
      <c r="G335" s="225"/>
      <c r="H335" s="229">
        <v>36</v>
      </c>
      <c r="I335" s="230"/>
      <c r="J335" s="225"/>
      <c r="K335" s="225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136</v>
      </c>
      <c r="AU335" s="235" t="s">
        <v>144</v>
      </c>
      <c r="AV335" s="13" t="s">
        <v>83</v>
      </c>
      <c r="AW335" s="13" t="s">
        <v>138</v>
      </c>
      <c r="AX335" s="13" t="s">
        <v>73</v>
      </c>
      <c r="AY335" s="235" t="s">
        <v>126</v>
      </c>
    </row>
    <row r="336" s="14" customFormat="1">
      <c r="A336" s="14"/>
      <c r="B336" s="236"/>
      <c r="C336" s="237"/>
      <c r="D336" s="226" t="s">
        <v>136</v>
      </c>
      <c r="E336" s="238" t="s">
        <v>19</v>
      </c>
      <c r="F336" s="239" t="s">
        <v>139</v>
      </c>
      <c r="G336" s="237"/>
      <c r="H336" s="240">
        <v>36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136</v>
      </c>
      <c r="AU336" s="246" t="s">
        <v>144</v>
      </c>
      <c r="AV336" s="14" t="s">
        <v>132</v>
      </c>
      <c r="AW336" s="14" t="s">
        <v>138</v>
      </c>
      <c r="AX336" s="14" t="s">
        <v>81</v>
      </c>
      <c r="AY336" s="246" t="s">
        <v>126</v>
      </c>
    </row>
    <row r="337" s="2" customFormat="1" ht="24.15" customHeight="1">
      <c r="A337" s="38"/>
      <c r="B337" s="39"/>
      <c r="C337" s="205" t="s">
        <v>469</v>
      </c>
      <c r="D337" s="205" t="s">
        <v>128</v>
      </c>
      <c r="E337" s="206" t="s">
        <v>470</v>
      </c>
      <c r="F337" s="207" t="s">
        <v>471</v>
      </c>
      <c r="G337" s="208" t="s">
        <v>147</v>
      </c>
      <c r="H337" s="209">
        <v>36</v>
      </c>
      <c r="I337" s="210"/>
      <c r="J337" s="211">
        <f>ROUND(I337*H337,2)</f>
        <v>0</v>
      </c>
      <c r="K337" s="212"/>
      <c r="L337" s="44"/>
      <c r="M337" s="213" t="s">
        <v>19</v>
      </c>
      <c r="N337" s="214" t="s">
        <v>44</v>
      </c>
      <c r="O337" s="84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7" t="s">
        <v>132</v>
      </c>
      <c r="AT337" s="217" t="s">
        <v>128</v>
      </c>
      <c r="AU337" s="217" t="s">
        <v>144</v>
      </c>
      <c r="AY337" s="17" t="s">
        <v>126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7" t="s">
        <v>81</v>
      </c>
      <c r="BK337" s="218">
        <f>ROUND(I337*H337,2)</f>
        <v>0</v>
      </c>
      <c r="BL337" s="17" t="s">
        <v>132</v>
      </c>
      <c r="BM337" s="217" t="s">
        <v>472</v>
      </c>
    </row>
    <row r="338" s="2" customFormat="1">
      <c r="A338" s="38"/>
      <c r="B338" s="39"/>
      <c r="C338" s="40"/>
      <c r="D338" s="219" t="s">
        <v>134</v>
      </c>
      <c r="E338" s="40"/>
      <c r="F338" s="220" t="s">
        <v>473</v>
      </c>
      <c r="G338" s="40"/>
      <c r="H338" s="40"/>
      <c r="I338" s="221"/>
      <c r="J338" s="40"/>
      <c r="K338" s="40"/>
      <c r="L338" s="44"/>
      <c r="M338" s="222"/>
      <c r="N338" s="223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134</v>
      </c>
      <c r="AU338" s="17" t="s">
        <v>144</v>
      </c>
    </row>
    <row r="339" s="13" customFormat="1">
      <c r="A339" s="13"/>
      <c r="B339" s="224"/>
      <c r="C339" s="225"/>
      <c r="D339" s="226" t="s">
        <v>136</v>
      </c>
      <c r="E339" s="227" t="s">
        <v>19</v>
      </c>
      <c r="F339" s="228" t="s">
        <v>346</v>
      </c>
      <c r="G339" s="225"/>
      <c r="H339" s="229">
        <v>36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136</v>
      </c>
      <c r="AU339" s="235" t="s">
        <v>144</v>
      </c>
      <c r="AV339" s="13" t="s">
        <v>83</v>
      </c>
      <c r="AW339" s="13" t="s">
        <v>138</v>
      </c>
      <c r="AX339" s="13" t="s">
        <v>73</v>
      </c>
      <c r="AY339" s="235" t="s">
        <v>126</v>
      </c>
    </row>
    <row r="340" s="14" customFormat="1">
      <c r="A340" s="14"/>
      <c r="B340" s="236"/>
      <c r="C340" s="237"/>
      <c r="D340" s="226" t="s">
        <v>136</v>
      </c>
      <c r="E340" s="238" t="s">
        <v>19</v>
      </c>
      <c r="F340" s="239" t="s">
        <v>139</v>
      </c>
      <c r="G340" s="237"/>
      <c r="H340" s="240">
        <v>36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136</v>
      </c>
      <c r="AU340" s="246" t="s">
        <v>144</v>
      </c>
      <c r="AV340" s="14" t="s">
        <v>132</v>
      </c>
      <c r="AW340" s="14" t="s">
        <v>138</v>
      </c>
      <c r="AX340" s="14" t="s">
        <v>81</v>
      </c>
      <c r="AY340" s="246" t="s">
        <v>126</v>
      </c>
    </row>
    <row r="341" s="2" customFormat="1" ht="24.15" customHeight="1">
      <c r="A341" s="38"/>
      <c r="B341" s="39"/>
      <c r="C341" s="205" t="s">
        <v>474</v>
      </c>
      <c r="D341" s="205" t="s">
        <v>128</v>
      </c>
      <c r="E341" s="206" t="s">
        <v>475</v>
      </c>
      <c r="F341" s="207" t="s">
        <v>476</v>
      </c>
      <c r="G341" s="208" t="s">
        <v>147</v>
      </c>
      <c r="H341" s="209">
        <v>0.81000000000000005</v>
      </c>
      <c r="I341" s="210"/>
      <c r="J341" s="211">
        <f>ROUND(I341*H341,2)</f>
        <v>0</v>
      </c>
      <c r="K341" s="212"/>
      <c r="L341" s="44"/>
      <c r="M341" s="213" t="s">
        <v>19</v>
      </c>
      <c r="N341" s="214" t="s">
        <v>44</v>
      </c>
      <c r="O341" s="84"/>
      <c r="P341" s="215">
        <f>O341*H341</f>
        <v>0</v>
      </c>
      <c r="Q341" s="215">
        <v>0.0043</v>
      </c>
      <c r="R341" s="215">
        <f>Q341*H341</f>
        <v>0.0034830000000000004</v>
      </c>
      <c r="S341" s="215">
        <v>0</v>
      </c>
      <c r="T341" s="21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17" t="s">
        <v>132</v>
      </c>
      <c r="AT341" s="217" t="s">
        <v>128</v>
      </c>
      <c r="AU341" s="217" t="s">
        <v>144</v>
      </c>
      <c r="AY341" s="17" t="s">
        <v>126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7" t="s">
        <v>81</v>
      </c>
      <c r="BK341" s="218">
        <f>ROUND(I341*H341,2)</f>
        <v>0</v>
      </c>
      <c r="BL341" s="17" t="s">
        <v>132</v>
      </c>
      <c r="BM341" s="217" t="s">
        <v>477</v>
      </c>
    </row>
    <row r="342" s="2" customFormat="1">
      <c r="A342" s="38"/>
      <c r="B342" s="39"/>
      <c r="C342" s="40"/>
      <c r="D342" s="219" t="s">
        <v>134</v>
      </c>
      <c r="E342" s="40"/>
      <c r="F342" s="220" t="s">
        <v>478</v>
      </c>
      <c r="G342" s="40"/>
      <c r="H342" s="40"/>
      <c r="I342" s="221"/>
      <c r="J342" s="40"/>
      <c r="K342" s="40"/>
      <c r="L342" s="44"/>
      <c r="M342" s="222"/>
      <c r="N342" s="223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134</v>
      </c>
      <c r="AU342" s="17" t="s">
        <v>144</v>
      </c>
    </row>
    <row r="343" s="13" customFormat="1">
      <c r="A343" s="13"/>
      <c r="B343" s="224"/>
      <c r="C343" s="225"/>
      <c r="D343" s="226" t="s">
        <v>136</v>
      </c>
      <c r="E343" s="227" t="s">
        <v>19</v>
      </c>
      <c r="F343" s="228" t="s">
        <v>479</v>
      </c>
      <c r="G343" s="225"/>
      <c r="H343" s="229">
        <v>0.81000000000000005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136</v>
      </c>
      <c r="AU343" s="235" t="s">
        <v>144</v>
      </c>
      <c r="AV343" s="13" t="s">
        <v>83</v>
      </c>
      <c r="AW343" s="13" t="s">
        <v>138</v>
      </c>
      <c r="AX343" s="13" t="s">
        <v>73</v>
      </c>
      <c r="AY343" s="235" t="s">
        <v>126</v>
      </c>
    </row>
    <row r="344" s="14" customFormat="1">
      <c r="A344" s="14"/>
      <c r="B344" s="236"/>
      <c r="C344" s="237"/>
      <c r="D344" s="226" t="s">
        <v>136</v>
      </c>
      <c r="E344" s="238" t="s">
        <v>19</v>
      </c>
      <c r="F344" s="239" t="s">
        <v>139</v>
      </c>
      <c r="G344" s="237"/>
      <c r="H344" s="240">
        <v>0.81000000000000005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6" t="s">
        <v>136</v>
      </c>
      <c r="AU344" s="246" t="s">
        <v>144</v>
      </c>
      <c r="AV344" s="14" t="s">
        <v>132</v>
      </c>
      <c r="AW344" s="14" t="s">
        <v>138</v>
      </c>
      <c r="AX344" s="14" t="s">
        <v>81</v>
      </c>
      <c r="AY344" s="246" t="s">
        <v>126</v>
      </c>
    </row>
    <row r="345" s="2" customFormat="1" ht="16.5" customHeight="1">
      <c r="A345" s="38"/>
      <c r="B345" s="39"/>
      <c r="C345" s="205" t="s">
        <v>480</v>
      </c>
      <c r="D345" s="205" t="s">
        <v>128</v>
      </c>
      <c r="E345" s="206" t="s">
        <v>481</v>
      </c>
      <c r="F345" s="207" t="s">
        <v>482</v>
      </c>
      <c r="G345" s="208" t="s">
        <v>147</v>
      </c>
      <c r="H345" s="209">
        <v>6.8200000000000003</v>
      </c>
      <c r="I345" s="210"/>
      <c r="J345" s="211">
        <f>ROUND(I345*H345,2)</f>
        <v>0</v>
      </c>
      <c r="K345" s="212"/>
      <c r="L345" s="44"/>
      <c r="M345" s="213" t="s">
        <v>19</v>
      </c>
      <c r="N345" s="214" t="s">
        <v>44</v>
      </c>
      <c r="O345" s="84"/>
      <c r="P345" s="215">
        <f>O345*H345</f>
        <v>0</v>
      </c>
      <c r="Q345" s="215">
        <v>1.3682799999999999</v>
      </c>
      <c r="R345" s="215">
        <f>Q345*H345</f>
        <v>9.3316695999999997</v>
      </c>
      <c r="S345" s="215">
        <v>0</v>
      </c>
      <c r="T345" s="21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7" t="s">
        <v>132</v>
      </c>
      <c r="AT345" s="217" t="s">
        <v>128</v>
      </c>
      <c r="AU345" s="217" t="s">
        <v>144</v>
      </c>
      <c r="AY345" s="17" t="s">
        <v>126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7" t="s">
        <v>81</v>
      </c>
      <c r="BK345" s="218">
        <f>ROUND(I345*H345,2)</f>
        <v>0</v>
      </c>
      <c r="BL345" s="17" t="s">
        <v>132</v>
      </c>
      <c r="BM345" s="217" t="s">
        <v>483</v>
      </c>
    </row>
    <row r="346" s="2" customFormat="1">
      <c r="A346" s="38"/>
      <c r="B346" s="39"/>
      <c r="C346" s="40"/>
      <c r="D346" s="219" t="s">
        <v>134</v>
      </c>
      <c r="E346" s="40"/>
      <c r="F346" s="220" t="s">
        <v>484</v>
      </c>
      <c r="G346" s="40"/>
      <c r="H346" s="40"/>
      <c r="I346" s="221"/>
      <c r="J346" s="40"/>
      <c r="K346" s="40"/>
      <c r="L346" s="44"/>
      <c r="M346" s="222"/>
      <c r="N346" s="223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134</v>
      </c>
      <c r="AU346" s="17" t="s">
        <v>144</v>
      </c>
    </row>
    <row r="347" s="13" customFormat="1">
      <c r="A347" s="13"/>
      <c r="B347" s="224"/>
      <c r="C347" s="225"/>
      <c r="D347" s="226" t="s">
        <v>136</v>
      </c>
      <c r="E347" s="227" t="s">
        <v>19</v>
      </c>
      <c r="F347" s="228" t="s">
        <v>485</v>
      </c>
      <c r="G347" s="225"/>
      <c r="H347" s="229">
        <v>6.8200000000000003</v>
      </c>
      <c r="I347" s="230"/>
      <c r="J347" s="225"/>
      <c r="K347" s="225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136</v>
      </c>
      <c r="AU347" s="235" t="s">
        <v>144</v>
      </c>
      <c r="AV347" s="13" t="s">
        <v>83</v>
      </c>
      <c r="AW347" s="13" t="s">
        <v>138</v>
      </c>
      <c r="AX347" s="13" t="s">
        <v>73</v>
      </c>
      <c r="AY347" s="235" t="s">
        <v>126</v>
      </c>
    </row>
    <row r="348" s="14" customFormat="1">
      <c r="A348" s="14"/>
      <c r="B348" s="236"/>
      <c r="C348" s="237"/>
      <c r="D348" s="226" t="s">
        <v>136</v>
      </c>
      <c r="E348" s="238" t="s">
        <v>19</v>
      </c>
      <c r="F348" s="239" t="s">
        <v>139</v>
      </c>
      <c r="G348" s="237"/>
      <c r="H348" s="240">
        <v>6.8200000000000003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6" t="s">
        <v>136</v>
      </c>
      <c r="AU348" s="246" t="s">
        <v>144</v>
      </c>
      <c r="AV348" s="14" t="s">
        <v>132</v>
      </c>
      <c r="AW348" s="14" t="s">
        <v>138</v>
      </c>
      <c r="AX348" s="14" t="s">
        <v>81</v>
      </c>
      <c r="AY348" s="246" t="s">
        <v>126</v>
      </c>
    </row>
    <row r="349" s="2" customFormat="1" ht="16.5" customHeight="1">
      <c r="A349" s="38"/>
      <c r="B349" s="39"/>
      <c r="C349" s="257" t="s">
        <v>486</v>
      </c>
      <c r="D349" s="257" t="s">
        <v>304</v>
      </c>
      <c r="E349" s="258" t="s">
        <v>487</v>
      </c>
      <c r="F349" s="259" t="s">
        <v>488</v>
      </c>
      <c r="G349" s="260" t="s">
        <v>147</v>
      </c>
      <c r="H349" s="261">
        <v>8</v>
      </c>
      <c r="I349" s="262"/>
      <c r="J349" s="263">
        <f>ROUND(I349*H349,2)</f>
        <v>0</v>
      </c>
      <c r="K349" s="264"/>
      <c r="L349" s="265"/>
      <c r="M349" s="266" t="s">
        <v>19</v>
      </c>
      <c r="N349" s="267" t="s">
        <v>44</v>
      </c>
      <c r="O349" s="84"/>
      <c r="P349" s="215">
        <f>O349*H349</f>
        <v>0</v>
      </c>
      <c r="Q349" s="215">
        <v>0.97999999999999998</v>
      </c>
      <c r="R349" s="215">
        <f>Q349*H349</f>
        <v>7.8399999999999999</v>
      </c>
      <c r="S349" s="215">
        <v>0</v>
      </c>
      <c r="T349" s="21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7" t="s">
        <v>175</v>
      </c>
      <c r="AT349" s="217" t="s">
        <v>304</v>
      </c>
      <c r="AU349" s="217" t="s">
        <v>144</v>
      </c>
      <c r="AY349" s="17" t="s">
        <v>126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7" t="s">
        <v>81</v>
      </c>
      <c r="BK349" s="218">
        <f>ROUND(I349*H349,2)</f>
        <v>0</v>
      </c>
      <c r="BL349" s="17" t="s">
        <v>132</v>
      </c>
      <c r="BM349" s="217" t="s">
        <v>489</v>
      </c>
    </row>
    <row r="350" s="2" customFormat="1" ht="16.5" customHeight="1">
      <c r="A350" s="38"/>
      <c r="B350" s="39"/>
      <c r="C350" s="257" t="s">
        <v>490</v>
      </c>
      <c r="D350" s="257" t="s">
        <v>304</v>
      </c>
      <c r="E350" s="258" t="s">
        <v>491</v>
      </c>
      <c r="F350" s="259" t="s">
        <v>492</v>
      </c>
      <c r="G350" s="260" t="s">
        <v>147</v>
      </c>
      <c r="H350" s="261">
        <v>4</v>
      </c>
      <c r="I350" s="262"/>
      <c r="J350" s="263">
        <f>ROUND(I350*H350,2)</f>
        <v>0</v>
      </c>
      <c r="K350" s="264"/>
      <c r="L350" s="265"/>
      <c r="M350" s="266" t="s">
        <v>19</v>
      </c>
      <c r="N350" s="267" t="s">
        <v>44</v>
      </c>
      <c r="O350" s="84"/>
      <c r="P350" s="215">
        <f>O350*H350</f>
        <v>0</v>
      </c>
      <c r="Q350" s="215">
        <v>1.45</v>
      </c>
      <c r="R350" s="215">
        <f>Q350*H350</f>
        <v>5.7999999999999998</v>
      </c>
      <c r="S350" s="215">
        <v>0</v>
      </c>
      <c r="T350" s="21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17" t="s">
        <v>175</v>
      </c>
      <c r="AT350" s="217" t="s">
        <v>304</v>
      </c>
      <c r="AU350" s="217" t="s">
        <v>144</v>
      </c>
      <c r="AY350" s="17" t="s">
        <v>126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7" t="s">
        <v>81</v>
      </c>
      <c r="BK350" s="218">
        <f>ROUND(I350*H350,2)</f>
        <v>0</v>
      </c>
      <c r="BL350" s="17" t="s">
        <v>132</v>
      </c>
      <c r="BM350" s="217" t="s">
        <v>493</v>
      </c>
    </row>
    <row r="351" s="13" customFormat="1">
      <c r="A351" s="13"/>
      <c r="B351" s="224"/>
      <c r="C351" s="225"/>
      <c r="D351" s="226" t="s">
        <v>136</v>
      </c>
      <c r="E351" s="227" t="s">
        <v>19</v>
      </c>
      <c r="F351" s="228" t="s">
        <v>494</v>
      </c>
      <c r="G351" s="225"/>
      <c r="H351" s="229">
        <v>4</v>
      </c>
      <c r="I351" s="230"/>
      <c r="J351" s="225"/>
      <c r="K351" s="225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136</v>
      </c>
      <c r="AU351" s="235" t="s">
        <v>144</v>
      </c>
      <c r="AV351" s="13" t="s">
        <v>83</v>
      </c>
      <c r="AW351" s="13" t="s">
        <v>138</v>
      </c>
      <c r="AX351" s="13" t="s">
        <v>73</v>
      </c>
      <c r="AY351" s="235" t="s">
        <v>126</v>
      </c>
    </row>
    <row r="352" s="14" customFormat="1">
      <c r="A352" s="14"/>
      <c r="B352" s="236"/>
      <c r="C352" s="237"/>
      <c r="D352" s="226" t="s">
        <v>136</v>
      </c>
      <c r="E352" s="238" t="s">
        <v>19</v>
      </c>
      <c r="F352" s="239" t="s">
        <v>139</v>
      </c>
      <c r="G352" s="237"/>
      <c r="H352" s="240">
        <v>4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6" t="s">
        <v>136</v>
      </c>
      <c r="AU352" s="246" t="s">
        <v>144</v>
      </c>
      <c r="AV352" s="14" t="s">
        <v>132</v>
      </c>
      <c r="AW352" s="14" t="s">
        <v>138</v>
      </c>
      <c r="AX352" s="14" t="s">
        <v>81</v>
      </c>
      <c r="AY352" s="246" t="s">
        <v>126</v>
      </c>
    </row>
    <row r="353" s="2" customFormat="1" ht="16.5" customHeight="1">
      <c r="A353" s="38"/>
      <c r="B353" s="39"/>
      <c r="C353" s="205" t="s">
        <v>495</v>
      </c>
      <c r="D353" s="205" t="s">
        <v>128</v>
      </c>
      <c r="E353" s="206" t="s">
        <v>496</v>
      </c>
      <c r="F353" s="207" t="s">
        <v>497</v>
      </c>
      <c r="G353" s="208" t="s">
        <v>147</v>
      </c>
      <c r="H353" s="209">
        <v>33</v>
      </c>
      <c r="I353" s="210"/>
      <c r="J353" s="211">
        <f>ROUND(I353*H353,2)</f>
        <v>0</v>
      </c>
      <c r="K353" s="212"/>
      <c r="L353" s="44"/>
      <c r="M353" s="213" t="s">
        <v>19</v>
      </c>
      <c r="N353" s="214" t="s">
        <v>44</v>
      </c>
      <c r="O353" s="84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17" t="s">
        <v>132</v>
      </c>
      <c r="AT353" s="217" t="s">
        <v>128</v>
      </c>
      <c r="AU353" s="217" t="s">
        <v>144</v>
      </c>
      <c r="AY353" s="17" t="s">
        <v>126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7" t="s">
        <v>81</v>
      </c>
      <c r="BK353" s="218">
        <f>ROUND(I353*H353,2)</f>
        <v>0</v>
      </c>
      <c r="BL353" s="17" t="s">
        <v>132</v>
      </c>
      <c r="BM353" s="217" t="s">
        <v>498</v>
      </c>
    </row>
    <row r="354" s="2" customFormat="1">
      <c r="A354" s="38"/>
      <c r="B354" s="39"/>
      <c r="C354" s="40"/>
      <c r="D354" s="219" t="s">
        <v>134</v>
      </c>
      <c r="E354" s="40"/>
      <c r="F354" s="220" t="s">
        <v>499</v>
      </c>
      <c r="G354" s="40"/>
      <c r="H354" s="40"/>
      <c r="I354" s="221"/>
      <c r="J354" s="40"/>
      <c r="K354" s="40"/>
      <c r="L354" s="44"/>
      <c r="M354" s="222"/>
      <c r="N354" s="223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134</v>
      </c>
      <c r="AU354" s="17" t="s">
        <v>144</v>
      </c>
    </row>
    <row r="355" s="13" customFormat="1">
      <c r="A355" s="13"/>
      <c r="B355" s="224"/>
      <c r="C355" s="225"/>
      <c r="D355" s="226" t="s">
        <v>136</v>
      </c>
      <c r="E355" s="227" t="s">
        <v>19</v>
      </c>
      <c r="F355" s="228" t="s">
        <v>325</v>
      </c>
      <c r="G355" s="225"/>
      <c r="H355" s="229">
        <v>33</v>
      </c>
      <c r="I355" s="230"/>
      <c r="J355" s="225"/>
      <c r="K355" s="225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136</v>
      </c>
      <c r="AU355" s="235" t="s">
        <v>144</v>
      </c>
      <c r="AV355" s="13" t="s">
        <v>83</v>
      </c>
      <c r="AW355" s="13" t="s">
        <v>138</v>
      </c>
      <c r="AX355" s="13" t="s">
        <v>73</v>
      </c>
      <c r="AY355" s="235" t="s">
        <v>126</v>
      </c>
    </row>
    <row r="356" s="14" customFormat="1">
      <c r="A356" s="14"/>
      <c r="B356" s="236"/>
      <c r="C356" s="237"/>
      <c r="D356" s="226" t="s">
        <v>136</v>
      </c>
      <c r="E356" s="238" t="s">
        <v>19</v>
      </c>
      <c r="F356" s="239" t="s">
        <v>139</v>
      </c>
      <c r="G356" s="237"/>
      <c r="H356" s="240">
        <v>33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136</v>
      </c>
      <c r="AU356" s="246" t="s">
        <v>144</v>
      </c>
      <c r="AV356" s="14" t="s">
        <v>132</v>
      </c>
      <c r="AW356" s="14" t="s">
        <v>138</v>
      </c>
      <c r="AX356" s="14" t="s">
        <v>81</v>
      </c>
      <c r="AY356" s="246" t="s">
        <v>126</v>
      </c>
    </row>
    <row r="357" s="2" customFormat="1" ht="24.15" customHeight="1">
      <c r="A357" s="38"/>
      <c r="B357" s="39"/>
      <c r="C357" s="205" t="s">
        <v>500</v>
      </c>
      <c r="D357" s="205" t="s">
        <v>128</v>
      </c>
      <c r="E357" s="206" t="s">
        <v>501</v>
      </c>
      <c r="F357" s="207" t="s">
        <v>502</v>
      </c>
      <c r="G357" s="208" t="s">
        <v>147</v>
      </c>
      <c r="H357" s="209">
        <v>102.8</v>
      </c>
      <c r="I357" s="210"/>
      <c r="J357" s="211">
        <f>ROUND(I357*H357,2)</f>
        <v>0</v>
      </c>
      <c r="K357" s="212"/>
      <c r="L357" s="44"/>
      <c r="M357" s="213" t="s">
        <v>19</v>
      </c>
      <c r="N357" s="214" t="s">
        <v>44</v>
      </c>
      <c r="O357" s="84"/>
      <c r="P357" s="215">
        <f>O357*H357</f>
        <v>0</v>
      </c>
      <c r="Q357" s="215">
        <v>0.15540000000000001</v>
      </c>
      <c r="R357" s="215">
        <f>Q357*H357</f>
        <v>15.97512</v>
      </c>
      <c r="S357" s="215">
        <v>0</v>
      </c>
      <c r="T357" s="21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7" t="s">
        <v>132</v>
      </c>
      <c r="AT357" s="217" t="s">
        <v>128</v>
      </c>
      <c r="AU357" s="217" t="s">
        <v>144</v>
      </c>
      <c r="AY357" s="17" t="s">
        <v>126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7" t="s">
        <v>81</v>
      </c>
      <c r="BK357" s="218">
        <f>ROUND(I357*H357,2)</f>
        <v>0</v>
      </c>
      <c r="BL357" s="17" t="s">
        <v>132</v>
      </c>
      <c r="BM357" s="217" t="s">
        <v>503</v>
      </c>
    </row>
    <row r="358" s="2" customFormat="1">
      <c r="A358" s="38"/>
      <c r="B358" s="39"/>
      <c r="C358" s="40"/>
      <c r="D358" s="219" t="s">
        <v>134</v>
      </c>
      <c r="E358" s="40"/>
      <c r="F358" s="220" t="s">
        <v>504</v>
      </c>
      <c r="G358" s="40"/>
      <c r="H358" s="40"/>
      <c r="I358" s="221"/>
      <c r="J358" s="40"/>
      <c r="K358" s="40"/>
      <c r="L358" s="44"/>
      <c r="M358" s="222"/>
      <c r="N358" s="223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134</v>
      </c>
      <c r="AU358" s="17" t="s">
        <v>144</v>
      </c>
    </row>
    <row r="359" s="13" customFormat="1">
      <c r="A359" s="13"/>
      <c r="B359" s="224"/>
      <c r="C359" s="225"/>
      <c r="D359" s="226" t="s">
        <v>136</v>
      </c>
      <c r="E359" s="227" t="s">
        <v>19</v>
      </c>
      <c r="F359" s="228" t="s">
        <v>505</v>
      </c>
      <c r="G359" s="225"/>
      <c r="H359" s="229">
        <v>102.8</v>
      </c>
      <c r="I359" s="230"/>
      <c r="J359" s="225"/>
      <c r="K359" s="225"/>
      <c r="L359" s="231"/>
      <c r="M359" s="232"/>
      <c r="N359" s="233"/>
      <c r="O359" s="233"/>
      <c r="P359" s="233"/>
      <c r="Q359" s="233"/>
      <c r="R359" s="233"/>
      <c r="S359" s="233"/>
      <c r="T359" s="23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5" t="s">
        <v>136</v>
      </c>
      <c r="AU359" s="235" t="s">
        <v>144</v>
      </c>
      <c r="AV359" s="13" t="s">
        <v>83</v>
      </c>
      <c r="AW359" s="13" t="s">
        <v>138</v>
      </c>
      <c r="AX359" s="13" t="s">
        <v>73</v>
      </c>
      <c r="AY359" s="235" t="s">
        <v>126</v>
      </c>
    </row>
    <row r="360" s="14" customFormat="1">
      <c r="A360" s="14"/>
      <c r="B360" s="236"/>
      <c r="C360" s="237"/>
      <c r="D360" s="226" t="s">
        <v>136</v>
      </c>
      <c r="E360" s="238" t="s">
        <v>19</v>
      </c>
      <c r="F360" s="239" t="s">
        <v>139</v>
      </c>
      <c r="G360" s="237"/>
      <c r="H360" s="240">
        <v>102.8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6" t="s">
        <v>136</v>
      </c>
      <c r="AU360" s="246" t="s">
        <v>144</v>
      </c>
      <c r="AV360" s="14" t="s">
        <v>132</v>
      </c>
      <c r="AW360" s="14" t="s">
        <v>138</v>
      </c>
      <c r="AX360" s="14" t="s">
        <v>81</v>
      </c>
      <c r="AY360" s="246" t="s">
        <v>126</v>
      </c>
    </row>
    <row r="361" s="2" customFormat="1" ht="16.5" customHeight="1">
      <c r="A361" s="38"/>
      <c r="B361" s="39"/>
      <c r="C361" s="257" t="s">
        <v>506</v>
      </c>
      <c r="D361" s="257" t="s">
        <v>304</v>
      </c>
      <c r="E361" s="258" t="s">
        <v>507</v>
      </c>
      <c r="F361" s="259" t="s">
        <v>508</v>
      </c>
      <c r="G361" s="260" t="s">
        <v>147</v>
      </c>
      <c r="H361" s="261">
        <v>104.856</v>
      </c>
      <c r="I361" s="262"/>
      <c r="J361" s="263">
        <f>ROUND(I361*H361,2)</f>
        <v>0</v>
      </c>
      <c r="K361" s="264"/>
      <c r="L361" s="265"/>
      <c r="M361" s="266" t="s">
        <v>19</v>
      </c>
      <c r="N361" s="267" t="s">
        <v>44</v>
      </c>
      <c r="O361" s="84"/>
      <c r="P361" s="215">
        <f>O361*H361</f>
        <v>0</v>
      </c>
      <c r="Q361" s="215">
        <v>0.080000000000000002</v>
      </c>
      <c r="R361" s="215">
        <f>Q361*H361</f>
        <v>8.3884799999999995</v>
      </c>
      <c r="S361" s="215">
        <v>0</v>
      </c>
      <c r="T361" s="21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17" t="s">
        <v>175</v>
      </c>
      <c r="AT361" s="217" t="s">
        <v>304</v>
      </c>
      <c r="AU361" s="217" t="s">
        <v>144</v>
      </c>
      <c r="AY361" s="17" t="s">
        <v>126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7" t="s">
        <v>81</v>
      </c>
      <c r="BK361" s="218">
        <f>ROUND(I361*H361,2)</f>
        <v>0</v>
      </c>
      <c r="BL361" s="17" t="s">
        <v>132</v>
      </c>
      <c r="BM361" s="217" t="s">
        <v>509</v>
      </c>
    </row>
    <row r="362" s="13" customFormat="1">
      <c r="A362" s="13"/>
      <c r="B362" s="224"/>
      <c r="C362" s="225"/>
      <c r="D362" s="226" t="s">
        <v>136</v>
      </c>
      <c r="E362" s="225"/>
      <c r="F362" s="228" t="s">
        <v>510</v>
      </c>
      <c r="G362" s="225"/>
      <c r="H362" s="229">
        <v>104.856</v>
      </c>
      <c r="I362" s="230"/>
      <c r="J362" s="225"/>
      <c r="K362" s="225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136</v>
      </c>
      <c r="AU362" s="235" t="s">
        <v>144</v>
      </c>
      <c r="AV362" s="13" t="s">
        <v>83</v>
      </c>
      <c r="AW362" s="13" t="s">
        <v>4</v>
      </c>
      <c r="AX362" s="13" t="s">
        <v>81</v>
      </c>
      <c r="AY362" s="235" t="s">
        <v>126</v>
      </c>
    </row>
    <row r="363" s="2" customFormat="1" ht="16.5" customHeight="1">
      <c r="A363" s="38"/>
      <c r="B363" s="39"/>
      <c r="C363" s="205" t="s">
        <v>511</v>
      </c>
      <c r="D363" s="205" t="s">
        <v>128</v>
      </c>
      <c r="E363" s="206" t="s">
        <v>512</v>
      </c>
      <c r="F363" s="207" t="s">
        <v>513</v>
      </c>
      <c r="G363" s="208" t="s">
        <v>159</v>
      </c>
      <c r="H363" s="209">
        <v>1.3280000000000001</v>
      </c>
      <c r="I363" s="210"/>
      <c r="J363" s="211">
        <f>ROUND(I363*H363,2)</f>
        <v>0</v>
      </c>
      <c r="K363" s="212"/>
      <c r="L363" s="44"/>
      <c r="M363" s="213" t="s">
        <v>19</v>
      </c>
      <c r="N363" s="214" t="s">
        <v>44</v>
      </c>
      <c r="O363" s="84"/>
      <c r="P363" s="215">
        <f>O363*H363</f>
        <v>0</v>
      </c>
      <c r="Q363" s="215">
        <v>2.2563399999999998</v>
      </c>
      <c r="R363" s="215">
        <f>Q363*H363</f>
        <v>2.9964195199999999</v>
      </c>
      <c r="S363" s="215">
        <v>0</v>
      </c>
      <c r="T363" s="21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17" t="s">
        <v>132</v>
      </c>
      <c r="AT363" s="217" t="s">
        <v>128</v>
      </c>
      <c r="AU363" s="217" t="s">
        <v>144</v>
      </c>
      <c r="AY363" s="17" t="s">
        <v>126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7" t="s">
        <v>81</v>
      </c>
      <c r="BK363" s="218">
        <f>ROUND(I363*H363,2)</f>
        <v>0</v>
      </c>
      <c r="BL363" s="17" t="s">
        <v>132</v>
      </c>
      <c r="BM363" s="217" t="s">
        <v>514</v>
      </c>
    </row>
    <row r="364" s="2" customFormat="1">
      <c r="A364" s="38"/>
      <c r="B364" s="39"/>
      <c r="C364" s="40"/>
      <c r="D364" s="219" t="s">
        <v>134</v>
      </c>
      <c r="E364" s="40"/>
      <c r="F364" s="220" t="s">
        <v>515</v>
      </c>
      <c r="G364" s="40"/>
      <c r="H364" s="40"/>
      <c r="I364" s="221"/>
      <c r="J364" s="40"/>
      <c r="K364" s="40"/>
      <c r="L364" s="44"/>
      <c r="M364" s="222"/>
      <c r="N364" s="223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134</v>
      </c>
      <c r="AU364" s="17" t="s">
        <v>144</v>
      </c>
    </row>
    <row r="365" s="13" customFormat="1">
      <c r="A365" s="13"/>
      <c r="B365" s="224"/>
      <c r="C365" s="225"/>
      <c r="D365" s="226" t="s">
        <v>136</v>
      </c>
      <c r="E365" s="227" t="s">
        <v>19</v>
      </c>
      <c r="F365" s="228" t="s">
        <v>516</v>
      </c>
      <c r="G365" s="225"/>
      <c r="H365" s="229">
        <v>1.3275000000000001</v>
      </c>
      <c r="I365" s="230"/>
      <c r="J365" s="225"/>
      <c r="K365" s="225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136</v>
      </c>
      <c r="AU365" s="235" t="s">
        <v>144</v>
      </c>
      <c r="AV365" s="13" t="s">
        <v>83</v>
      </c>
      <c r="AW365" s="13" t="s">
        <v>138</v>
      </c>
      <c r="AX365" s="13" t="s">
        <v>73</v>
      </c>
      <c r="AY365" s="235" t="s">
        <v>126</v>
      </c>
    </row>
    <row r="366" s="14" customFormat="1">
      <c r="A366" s="14"/>
      <c r="B366" s="236"/>
      <c r="C366" s="237"/>
      <c r="D366" s="226" t="s">
        <v>136</v>
      </c>
      <c r="E366" s="238" t="s">
        <v>19</v>
      </c>
      <c r="F366" s="239" t="s">
        <v>139</v>
      </c>
      <c r="G366" s="237"/>
      <c r="H366" s="240">
        <v>1.3275000000000001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136</v>
      </c>
      <c r="AU366" s="246" t="s">
        <v>144</v>
      </c>
      <c r="AV366" s="14" t="s">
        <v>132</v>
      </c>
      <c r="AW366" s="14" t="s">
        <v>138</v>
      </c>
      <c r="AX366" s="14" t="s">
        <v>81</v>
      </c>
      <c r="AY366" s="246" t="s">
        <v>126</v>
      </c>
    </row>
    <row r="367" s="12" customFormat="1" ht="20.88" customHeight="1">
      <c r="A367" s="12"/>
      <c r="B367" s="189"/>
      <c r="C367" s="190"/>
      <c r="D367" s="191" t="s">
        <v>72</v>
      </c>
      <c r="E367" s="203" t="s">
        <v>517</v>
      </c>
      <c r="F367" s="203" t="s">
        <v>518</v>
      </c>
      <c r="G367" s="190"/>
      <c r="H367" s="190"/>
      <c r="I367" s="193"/>
      <c r="J367" s="204">
        <f>BK367</f>
        <v>0</v>
      </c>
      <c r="K367" s="190"/>
      <c r="L367" s="195"/>
      <c r="M367" s="196"/>
      <c r="N367" s="197"/>
      <c r="O367" s="197"/>
      <c r="P367" s="198">
        <f>SUM(P368:P371)</f>
        <v>0</v>
      </c>
      <c r="Q367" s="197"/>
      <c r="R367" s="198">
        <f>SUM(R368:R371)</f>
        <v>0</v>
      </c>
      <c r="S367" s="197"/>
      <c r="T367" s="199">
        <f>SUM(T368:T371)</f>
        <v>0.222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0" t="s">
        <v>81</v>
      </c>
      <c r="AT367" s="201" t="s">
        <v>72</v>
      </c>
      <c r="AU367" s="201" t="s">
        <v>83</v>
      </c>
      <c r="AY367" s="200" t="s">
        <v>126</v>
      </c>
      <c r="BK367" s="202">
        <f>SUM(BK368:BK371)</f>
        <v>0</v>
      </c>
    </row>
    <row r="368" s="2" customFormat="1" ht="21.75" customHeight="1">
      <c r="A368" s="38"/>
      <c r="B368" s="39"/>
      <c r="C368" s="205" t="s">
        <v>519</v>
      </c>
      <c r="D368" s="205" t="s">
        <v>128</v>
      </c>
      <c r="E368" s="206" t="s">
        <v>520</v>
      </c>
      <c r="F368" s="207" t="s">
        <v>521</v>
      </c>
      <c r="G368" s="208" t="s">
        <v>131</v>
      </c>
      <c r="H368" s="209">
        <v>22.199999999999999</v>
      </c>
      <c r="I368" s="210"/>
      <c r="J368" s="211">
        <f>ROUND(I368*H368,2)</f>
        <v>0</v>
      </c>
      <c r="K368" s="212"/>
      <c r="L368" s="44"/>
      <c r="M368" s="213" t="s">
        <v>19</v>
      </c>
      <c r="N368" s="214" t="s">
        <v>44</v>
      </c>
      <c r="O368" s="84"/>
      <c r="P368" s="215">
        <f>O368*H368</f>
        <v>0</v>
      </c>
      <c r="Q368" s="215">
        <v>0</v>
      </c>
      <c r="R368" s="215">
        <f>Q368*H368</f>
        <v>0</v>
      </c>
      <c r="S368" s="215">
        <v>0.01</v>
      </c>
      <c r="T368" s="216">
        <f>S368*H368</f>
        <v>0.222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7" t="s">
        <v>132</v>
      </c>
      <c r="AT368" s="217" t="s">
        <v>128</v>
      </c>
      <c r="AU368" s="217" t="s">
        <v>144</v>
      </c>
      <c r="AY368" s="17" t="s">
        <v>126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7" t="s">
        <v>81</v>
      </c>
      <c r="BK368" s="218">
        <f>ROUND(I368*H368,2)</f>
        <v>0</v>
      </c>
      <c r="BL368" s="17" t="s">
        <v>132</v>
      </c>
      <c r="BM368" s="217" t="s">
        <v>522</v>
      </c>
    </row>
    <row r="369" s="2" customFormat="1">
      <c r="A369" s="38"/>
      <c r="B369" s="39"/>
      <c r="C369" s="40"/>
      <c r="D369" s="219" t="s">
        <v>134</v>
      </c>
      <c r="E369" s="40"/>
      <c r="F369" s="220" t="s">
        <v>523</v>
      </c>
      <c r="G369" s="40"/>
      <c r="H369" s="40"/>
      <c r="I369" s="221"/>
      <c r="J369" s="40"/>
      <c r="K369" s="40"/>
      <c r="L369" s="44"/>
      <c r="M369" s="222"/>
      <c r="N369" s="223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134</v>
      </c>
      <c r="AU369" s="17" t="s">
        <v>144</v>
      </c>
    </row>
    <row r="370" s="13" customFormat="1">
      <c r="A370" s="13"/>
      <c r="B370" s="224"/>
      <c r="C370" s="225"/>
      <c r="D370" s="226" t="s">
        <v>136</v>
      </c>
      <c r="E370" s="227" t="s">
        <v>19</v>
      </c>
      <c r="F370" s="228" t="s">
        <v>524</v>
      </c>
      <c r="G370" s="225"/>
      <c r="H370" s="229">
        <v>22.199999999999999</v>
      </c>
      <c r="I370" s="230"/>
      <c r="J370" s="225"/>
      <c r="K370" s="225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136</v>
      </c>
      <c r="AU370" s="235" t="s">
        <v>144</v>
      </c>
      <c r="AV370" s="13" t="s">
        <v>83</v>
      </c>
      <c r="AW370" s="13" t="s">
        <v>138</v>
      </c>
      <c r="AX370" s="13" t="s">
        <v>73</v>
      </c>
      <c r="AY370" s="235" t="s">
        <v>126</v>
      </c>
    </row>
    <row r="371" s="14" customFormat="1">
      <c r="A371" s="14"/>
      <c r="B371" s="236"/>
      <c r="C371" s="237"/>
      <c r="D371" s="226" t="s">
        <v>136</v>
      </c>
      <c r="E371" s="238" t="s">
        <v>19</v>
      </c>
      <c r="F371" s="239" t="s">
        <v>139</v>
      </c>
      <c r="G371" s="237"/>
      <c r="H371" s="240">
        <v>22.199999999999999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6" t="s">
        <v>136</v>
      </c>
      <c r="AU371" s="246" t="s">
        <v>144</v>
      </c>
      <c r="AV371" s="14" t="s">
        <v>132</v>
      </c>
      <c r="AW371" s="14" t="s">
        <v>138</v>
      </c>
      <c r="AX371" s="14" t="s">
        <v>81</v>
      </c>
      <c r="AY371" s="246" t="s">
        <v>126</v>
      </c>
    </row>
    <row r="372" s="12" customFormat="1" ht="20.88" customHeight="1">
      <c r="A372" s="12"/>
      <c r="B372" s="189"/>
      <c r="C372" s="190"/>
      <c r="D372" s="191" t="s">
        <v>72</v>
      </c>
      <c r="E372" s="203" t="s">
        <v>525</v>
      </c>
      <c r="F372" s="203" t="s">
        <v>526</v>
      </c>
      <c r="G372" s="190"/>
      <c r="H372" s="190"/>
      <c r="I372" s="193"/>
      <c r="J372" s="204">
        <f>BK372</f>
        <v>0</v>
      </c>
      <c r="K372" s="190"/>
      <c r="L372" s="195"/>
      <c r="M372" s="196"/>
      <c r="N372" s="197"/>
      <c r="O372" s="197"/>
      <c r="P372" s="198">
        <f>SUM(P373:P376)</f>
        <v>0</v>
      </c>
      <c r="Q372" s="197"/>
      <c r="R372" s="198">
        <f>SUM(R373:R376)</f>
        <v>0</v>
      </c>
      <c r="S372" s="197"/>
      <c r="T372" s="199">
        <f>SUM(T373:T376)</f>
        <v>5.8799999999999999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0" t="s">
        <v>81</v>
      </c>
      <c r="AT372" s="201" t="s">
        <v>72</v>
      </c>
      <c r="AU372" s="201" t="s">
        <v>83</v>
      </c>
      <c r="AY372" s="200" t="s">
        <v>126</v>
      </c>
      <c r="BK372" s="202">
        <f>SUM(BK373:BK376)</f>
        <v>0</v>
      </c>
    </row>
    <row r="373" s="2" customFormat="1" ht="33" customHeight="1">
      <c r="A373" s="38"/>
      <c r="B373" s="39"/>
      <c r="C373" s="205" t="s">
        <v>527</v>
      </c>
      <c r="D373" s="205" t="s">
        <v>128</v>
      </c>
      <c r="E373" s="206" t="s">
        <v>528</v>
      </c>
      <c r="F373" s="207" t="s">
        <v>529</v>
      </c>
      <c r="G373" s="208" t="s">
        <v>147</v>
      </c>
      <c r="H373" s="209">
        <v>6</v>
      </c>
      <c r="I373" s="210"/>
      <c r="J373" s="211">
        <f>ROUND(I373*H373,2)</f>
        <v>0</v>
      </c>
      <c r="K373" s="212"/>
      <c r="L373" s="44"/>
      <c r="M373" s="213" t="s">
        <v>19</v>
      </c>
      <c r="N373" s="214" t="s">
        <v>44</v>
      </c>
      <c r="O373" s="84"/>
      <c r="P373" s="215">
        <f>O373*H373</f>
        <v>0</v>
      </c>
      <c r="Q373" s="215">
        <v>0</v>
      </c>
      <c r="R373" s="215">
        <f>Q373*H373</f>
        <v>0</v>
      </c>
      <c r="S373" s="215">
        <v>0.97999999999999998</v>
      </c>
      <c r="T373" s="216">
        <f>S373*H373</f>
        <v>5.8799999999999999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7" t="s">
        <v>132</v>
      </c>
      <c r="AT373" s="217" t="s">
        <v>128</v>
      </c>
      <c r="AU373" s="217" t="s">
        <v>144</v>
      </c>
      <c r="AY373" s="17" t="s">
        <v>126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7" t="s">
        <v>81</v>
      </c>
      <c r="BK373" s="218">
        <f>ROUND(I373*H373,2)</f>
        <v>0</v>
      </c>
      <c r="BL373" s="17" t="s">
        <v>132</v>
      </c>
      <c r="BM373" s="217" t="s">
        <v>530</v>
      </c>
    </row>
    <row r="374" s="2" customFormat="1">
      <c r="A374" s="38"/>
      <c r="B374" s="39"/>
      <c r="C374" s="40"/>
      <c r="D374" s="219" t="s">
        <v>134</v>
      </c>
      <c r="E374" s="40"/>
      <c r="F374" s="220" t="s">
        <v>531</v>
      </c>
      <c r="G374" s="40"/>
      <c r="H374" s="40"/>
      <c r="I374" s="221"/>
      <c r="J374" s="40"/>
      <c r="K374" s="40"/>
      <c r="L374" s="44"/>
      <c r="M374" s="222"/>
      <c r="N374" s="223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134</v>
      </c>
      <c r="AU374" s="17" t="s">
        <v>144</v>
      </c>
    </row>
    <row r="375" s="13" customFormat="1">
      <c r="A375" s="13"/>
      <c r="B375" s="224"/>
      <c r="C375" s="225"/>
      <c r="D375" s="226" t="s">
        <v>136</v>
      </c>
      <c r="E375" s="227" t="s">
        <v>19</v>
      </c>
      <c r="F375" s="228" t="s">
        <v>163</v>
      </c>
      <c r="G375" s="225"/>
      <c r="H375" s="229">
        <v>6</v>
      </c>
      <c r="I375" s="230"/>
      <c r="J375" s="225"/>
      <c r="K375" s="225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136</v>
      </c>
      <c r="AU375" s="235" t="s">
        <v>144</v>
      </c>
      <c r="AV375" s="13" t="s">
        <v>83</v>
      </c>
      <c r="AW375" s="13" t="s">
        <v>138</v>
      </c>
      <c r="AX375" s="13" t="s">
        <v>73</v>
      </c>
      <c r="AY375" s="235" t="s">
        <v>126</v>
      </c>
    </row>
    <row r="376" s="14" customFormat="1">
      <c r="A376" s="14"/>
      <c r="B376" s="236"/>
      <c r="C376" s="237"/>
      <c r="D376" s="226" t="s">
        <v>136</v>
      </c>
      <c r="E376" s="238" t="s">
        <v>19</v>
      </c>
      <c r="F376" s="239" t="s">
        <v>139</v>
      </c>
      <c r="G376" s="237"/>
      <c r="H376" s="240">
        <v>6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136</v>
      </c>
      <c r="AU376" s="246" t="s">
        <v>144</v>
      </c>
      <c r="AV376" s="14" t="s">
        <v>132</v>
      </c>
      <c r="AW376" s="14" t="s">
        <v>138</v>
      </c>
      <c r="AX376" s="14" t="s">
        <v>81</v>
      </c>
      <c r="AY376" s="246" t="s">
        <v>126</v>
      </c>
    </row>
    <row r="377" s="12" customFormat="1" ht="22.8" customHeight="1">
      <c r="A377" s="12"/>
      <c r="B377" s="189"/>
      <c r="C377" s="190"/>
      <c r="D377" s="191" t="s">
        <v>72</v>
      </c>
      <c r="E377" s="203" t="s">
        <v>532</v>
      </c>
      <c r="F377" s="203" t="s">
        <v>533</v>
      </c>
      <c r="G377" s="190"/>
      <c r="H377" s="190"/>
      <c r="I377" s="193"/>
      <c r="J377" s="204">
        <f>BK377</f>
        <v>0</v>
      </c>
      <c r="K377" s="190"/>
      <c r="L377" s="195"/>
      <c r="M377" s="196"/>
      <c r="N377" s="197"/>
      <c r="O377" s="197"/>
      <c r="P377" s="198">
        <f>SUM(P378:P401)</f>
        <v>0</v>
      </c>
      <c r="Q377" s="197"/>
      <c r="R377" s="198">
        <f>SUM(R378:R401)</f>
        <v>0</v>
      </c>
      <c r="S377" s="197"/>
      <c r="T377" s="199">
        <f>SUM(T378:T401)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0" t="s">
        <v>81</v>
      </c>
      <c r="AT377" s="201" t="s">
        <v>72</v>
      </c>
      <c r="AU377" s="201" t="s">
        <v>81</v>
      </c>
      <c r="AY377" s="200" t="s">
        <v>126</v>
      </c>
      <c r="BK377" s="202">
        <f>SUM(BK378:BK401)</f>
        <v>0</v>
      </c>
    </row>
    <row r="378" s="2" customFormat="1" ht="24.15" customHeight="1">
      <c r="A378" s="38"/>
      <c r="B378" s="39"/>
      <c r="C378" s="205" t="s">
        <v>534</v>
      </c>
      <c r="D378" s="205" t="s">
        <v>128</v>
      </c>
      <c r="E378" s="206" t="s">
        <v>535</v>
      </c>
      <c r="F378" s="207" t="s">
        <v>536</v>
      </c>
      <c r="G378" s="208" t="s">
        <v>283</v>
      </c>
      <c r="H378" s="209">
        <v>485.45699999999999</v>
      </c>
      <c r="I378" s="210"/>
      <c r="J378" s="211">
        <f>ROUND(I378*H378,2)</f>
        <v>0</v>
      </c>
      <c r="K378" s="212"/>
      <c r="L378" s="44"/>
      <c r="M378" s="213" t="s">
        <v>19</v>
      </c>
      <c r="N378" s="214" t="s">
        <v>44</v>
      </c>
      <c r="O378" s="84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7" t="s">
        <v>132</v>
      </c>
      <c r="AT378" s="217" t="s">
        <v>128</v>
      </c>
      <c r="AU378" s="217" t="s">
        <v>83</v>
      </c>
      <c r="AY378" s="17" t="s">
        <v>126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7" t="s">
        <v>81</v>
      </c>
      <c r="BK378" s="218">
        <f>ROUND(I378*H378,2)</f>
        <v>0</v>
      </c>
      <c r="BL378" s="17" t="s">
        <v>132</v>
      </c>
      <c r="BM378" s="217" t="s">
        <v>537</v>
      </c>
    </row>
    <row r="379" s="2" customFormat="1">
      <c r="A379" s="38"/>
      <c r="B379" s="39"/>
      <c r="C379" s="40"/>
      <c r="D379" s="219" t="s">
        <v>134</v>
      </c>
      <c r="E379" s="40"/>
      <c r="F379" s="220" t="s">
        <v>538</v>
      </c>
      <c r="G379" s="40"/>
      <c r="H379" s="40"/>
      <c r="I379" s="221"/>
      <c r="J379" s="40"/>
      <c r="K379" s="40"/>
      <c r="L379" s="44"/>
      <c r="M379" s="222"/>
      <c r="N379" s="223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134</v>
      </c>
      <c r="AU379" s="17" t="s">
        <v>83</v>
      </c>
    </row>
    <row r="380" s="13" customFormat="1">
      <c r="A380" s="13"/>
      <c r="B380" s="224"/>
      <c r="C380" s="225"/>
      <c r="D380" s="226" t="s">
        <v>136</v>
      </c>
      <c r="E380" s="227" t="s">
        <v>19</v>
      </c>
      <c r="F380" s="228" t="s">
        <v>539</v>
      </c>
      <c r="G380" s="225"/>
      <c r="H380" s="229">
        <v>485.45699999999999</v>
      </c>
      <c r="I380" s="230"/>
      <c r="J380" s="225"/>
      <c r="K380" s="225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136</v>
      </c>
      <c r="AU380" s="235" t="s">
        <v>83</v>
      </c>
      <c r="AV380" s="13" t="s">
        <v>83</v>
      </c>
      <c r="AW380" s="13" t="s">
        <v>138</v>
      </c>
      <c r="AX380" s="13" t="s">
        <v>73</v>
      </c>
      <c r="AY380" s="235" t="s">
        <v>126</v>
      </c>
    </row>
    <row r="381" s="14" customFormat="1">
      <c r="A381" s="14"/>
      <c r="B381" s="236"/>
      <c r="C381" s="237"/>
      <c r="D381" s="226" t="s">
        <v>136</v>
      </c>
      <c r="E381" s="238" t="s">
        <v>19</v>
      </c>
      <c r="F381" s="239" t="s">
        <v>139</v>
      </c>
      <c r="G381" s="237"/>
      <c r="H381" s="240">
        <v>485.45699999999999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6" t="s">
        <v>136</v>
      </c>
      <c r="AU381" s="246" t="s">
        <v>83</v>
      </c>
      <c r="AV381" s="14" t="s">
        <v>132</v>
      </c>
      <c r="AW381" s="14" t="s">
        <v>138</v>
      </c>
      <c r="AX381" s="14" t="s">
        <v>81</v>
      </c>
      <c r="AY381" s="246" t="s">
        <v>126</v>
      </c>
    </row>
    <row r="382" s="2" customFormat="1" ht="24.15" customHeight="1">
      <c r="A382" s="38"/>
      <c r="B382" s="39"/>
      <c r="C382" s="205" t="s">
        <v>540</v>
      </c>
      <c r="D382" s="205" t="s">
        <v>128</v>
      </c>
      <c r="E382" s="206" t="s">
        <v>541</v>
      </c>
      <c r="F382" s="207" t="s">
        <v>542</v>
      </c>
      <c r="G382" s="208" t="s">
        <v>283</v>
      </c>
      <c r="H382" s="209">
        <v>485.45699999999999</v>
      </c>
      <c r="I382" s="210"/>
      <c r="J382" s="211">
        <f>ROUND(I382*H382,2)</f>
        <v>0</v>
      </c>
      <c r="K382" s="212"/>
      <c r="L382" s="44"/>
      <c r="M382" s="213" t="s">
        <v>19</v>
      </c>
      <c r="N382" s="214" t="s">
        <v>44</v>
      </c>
      <c r="O382" s="84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17" t="s">
        <v>132</v>
      </c>
      <c r="AT382" s="217" t="s">
        <v>128</v>
      </c>
      <c r="AU382" s="217" t="s">
        <v>83</v>
      </c>
      <c r="AY382" s="17" t="s">
        <v>126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7" t="s">
        <v>81</v>
      </c>
      <c r="BK382" s="218">
        <f>ROUND(I382*H382,2)</f>
        <v>0</v>
      </c>
      <c r="BL382" s="17" t="s">
        <v>132</v>
      </c>
      <c r="BM382" s="217" t="s">
        <v>543</v>
      </c>
    </row>
    <row r="383" s="2" customFormat="1">
      <c r="A383" s="38"/>
      <c r="B383" s="39"/>
      <c r="C383" s="40"/>
      <c r="D383" s="219" t="s">
        <v>134</v>
      </c>
      <c r="E383" s="40"/>
      <c r="F383" s="220" t="s">
        <v>544</v>
      </c>
      <c r="G383" s="40"/>
      <c r="H383" s="40"/>
      <c r="I383" s="221"/>
      <c r="J383" s="40"/>
      <c r="K383" s="40"/>
      <c r="L383" s="44"/>
      <c r="M383" s="222"/>
      <c r="N383" s="223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134</v>
      </c>
      <c r="AU383" s="17" t="s">
        <v>83</v>
      </c>
    </row>
    <row r="384" s="13" customFormat="1">
      <c r="A384" s="13"/>
      <c r="B384" s="224"/>
      <c r="C384" s="225"/>
      <c r="D384" s="226" t="s">
        <v>136</v>
      </c>
      <c r="E384" s="227" t="s">
        <v>19</v>
      </c>
      <c r="F384" s="228" t="s">
        <v>539</v>
      </c>
      <c r="G384" s="225"/>
      <c r="H384" s="229">
        <v>485.45699999999999</v>
      </c>
      <c r="I384" s="230"/>
      <c r="J384" s="225"/>
      <c r="K384" s="225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136</v>
      </c>
      <c r="AU384" s="235" t="s">
        <v>83</v>
      </c>
      <c r="AV384" s="13" t="s">
        <v>83</v>
      </c>
      <c r="AW384" s="13" t="s">
        <v>138</v>
      </c>
      <c r="AX384" s="13" t="s">
        <v>73</v>
      </c>
      <c r="AY384" s="235" t="s">
        <v>126</v>
      </c>
    </row>
    <row r="385" s="14" customFormat="1">
      <c r="A385" s="14"/>
      <c r="B385" s="236"/>
      <c r="C385" s="237"/>
      <c r="D385" s="226" t="s">
        <v>136</v>
      </c>
      <c r="E385" s="238" t="s">
        <v>19</v>
      </c>
      <c r="F385" s="239" t="s">
        <v>139</v>
      </c>
      <c r="G385" s="237"/>
      <c r="H385" s="240">
        <v>485.45699999999999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6" t="s">
        <v>136</v>
      </c>
      <c r="AU385" s="246" t="s">
        <v>83</v>
      </c>
      <c r="AV385" s="14" t="s">
        <v>132</v>
      </c>
      <c r="AW385" s="14" t="s">
        <v>138</v>
      </c>
      <c r="AX385" s="14" t="s">
        <v>81</v>
      </c>
      <c r="AY385" s="246" t="s">
        <v>126</v>
      </c>
    </row>
    <row r="386" s="2" customFormat="1" ht="24.15" customHeight="1">
      <c r="A386" s="38"/>
      <c r="B386" s="39"/>
      <c r="C386" s="205" t="s">
        <v>545</v>
      </c>
      <c r="D386" s="205" t="s">
        <v>128</v>
      </c>
      <c r="E386" s="206" t="s">
        <v>546</v>
      </c>
      <c r="F386" s="207" t="s">
        <v>547</v>
      </c>
      <c r="G386" s="208" t="s">
        <v>283</v>
      </c>
      <c r="H386" s="209">
        <v>5.8799999999999999</v>
      </c>
      <c r="I386" s="210"/>
      <c r="J386" s="211">
        <f>ROUND(I386*H386,2)</f>
        <v>0</v>
      </c>
      <c r="K386" s="212"/>
      <c r="L386" s="44"/>
      <c r="M386" s="213" t="s">
        <v>19</v>
      </c>
      <c r="N386" s="214" t="s">
        <v>44</v>
      </c>
      <c r="O386" s="84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7" t="s">
        <v>132</v>
      </c>
      <c r="AT386" s="217" t="s">
        <v>128</v>
      </c>
      <c r="AU386" s="217" t="s">
        <v>83</v>
      </c>
      <c r="AY386" s="17" t="s">
        <v>126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7" t="s">
        <v>81</v>
      </c>
      <c r="BK386" s="218">
        <f>ROUND(I386*H386,2)</f>
        <v>0</v>
      </c>
      <c r="BL386" s="17" t="s">
        <v>132</v>
      </c>
      <c r="BM386" s="217" t="s">
        <v>548</v>
      </c>
    </row>
    <row r="387" s="2" customFormat="1">
      <c r="A387" s="38"/>
      <c r="B387" s="39"/>
      <c r="C387" s="40"/>
      <c r="D387" s="219" t="s">
        <v>134</v>
      </c>
      <c r="E387" s="40"/>
      <c r="F387" s="220" t="s">
        <v>549</v>
      </c>
      <c r="G387" s="40"/>
      <c r="H387" s="40"/>
      <c r="I387" s="221"/>
      <c r="J387" s="40"/>
      <c r="K387" s="40"/>
      <c r="L387" s="44"/>
      <c r="M387" s="222"/>
      <c r="N387" s="223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134</v>
      </c>
      <c r="AU387" s="17" t="s">
        <v>83</v>
      </c>
    </row>
    <row r="388" s="13" customFormat="1">
      <c r="A388" s="13"/>
      <c r="B388" s="224"/>
      <c r="C388" s="225"/>
      <c r="D388" s="226" t="s">
        <v>136</v>
      </c>
      <c r="E388" s="227" t="s">
        <v>19</v>
      </c>
      <c r="F388" s="228" t="s">
        <v>550</v>
      </c>
      <c r="G388" s="225"/>
      <c r="H388" s="229">
        <v>5.8799999999999999</v>
      </c>
      <c r="I388" s="230"/>
      <c r="J388" s="225"/>
      <c r="K388" s="225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136</v>
      </c>
      <c r="AU388" s="235" t="s">
        <v>83</v>
      </c>
      <c r="AV388" s="13" t="s">
        <v>83</v>
      </c>
      <c r="AW388" s="13" t="s">
        <v>138</v>
      </c>
      <c r="AX388" s="13" t="s">
        <v>73</v>
      </c>
      <c r="AY388" s="235" t="s">
        <v>126</v>
      </c>
    </row>
    <row r="389" s="14" customFormat="1">
      <c r="A389" s="14"/>
      <c r="B389" s="236"/>
      <c r="C389" s="237"/>
      <c r="D389" s="226" t="s">
        <v>136</v>
      </c>
      <c r="E389" s="238" t="s">
        <v>19</v>
      </c>
      <c r="F389" s="239" t="s">
        <v>139</v>
      </c>
      <c r="G389" s="237"/>
      <c r="H389" s="240">
        <v>5.8799999999999999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6" t="s">
        <v>136</v>
      </c>
      <c r="AU389" s="246" t="s">
        <v>83</v>
      </c>
      <c r="AV389" s="14" t="s">
        <v>132</v>
      </c>
      <c r="AW389" s="14" t="s">
        <v>138</v>
      </c>
      <c r="AX389" s="14" t="s">
        <v>81</v>
      </c>
      <c r="AY389" s="246" t="s">
        <v>126</v>
      </c>
    </row>
    <row r="390" s="2" customFormat="1" ht="24.15" customHeight="1">
      <c r="A390" s="38"/>
      <c r="B390" s="39"/>
      <c r="C390" s="205" t="s">
        <v>551</v>
      </c>
      <c r="D390" s="205" t="s">
        <v>128</v>
      </c>
      <c r="E390" s="206" t="s">
        <v>552</v>
      </c>
      <c r="F390" s="207" t="s">
        <v>553</v>
      </c>
      <c r="G390" s="208" t="s">
        <v>283</v>
      </c>
      <c r="H390" s="209">
        <v>5.8799999999999999</v>
      </c>
      <c r="I390" s="210"/>
      <c r="J390" s="211">
        <f>ROUND(I390*H390,2)</f>
        <v>0</v>
      </c>
      <c r="K390" s="212"/>
      <c r="L390" s="44"/>
      <c r="M390" s="213" t="s">
        <v>19</v>
      </c>
      <c r="N390" s="214" t="s">
        <v>44</v>
      </c>
      <c r="O390" s="84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17" t="s">
        <v>132</v>
      </c>
      <c r="AT390" s="217" t="s">
        <v>128</v>
      </c>
      <c r="AU390" s="217" t="s">
        <v>83</v>
      </c>
      <c r="AY390" s="17" t="s">
        <v>126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7" t="s">
        <v>81</v>
      </c>
      <c r="BK390" s="218">
        <f>ROUND(I390*H390,2)</f>
        <v>0</v>
      </c>
      <c r="BL390" s="17" t="s">
        <v>132</v>
      </c>
      <c r="BM390" s="217" t="s">
        <v>554</v>
      </c>
    </row>
    <row r="391" s="2" customFormat="1">
      <c r="A391" s="38"/>
      <c r="B391" s="39"/>
      <c r="C391" s="40"/>
      <c r="D391" s="219" t="s">
        <v>134</v>
      </c>
      <c r="E391" s="40"/>
      <c r="F391" s="220" t="s">
        <v>555</v>
      </c>
      <c r="G391" s="40"/>
      <c r="H391" s="40"/>
      <c r="I391" s="221"/>
      <c r="J391" s="40"/>
      <c r="K391" s="40"/>
      <c r="L391" s="44"/>
      <c r="M391" s="222"/>
      <c r="N391" s="223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134</v>
      </c>
      <c r="AU391" s="17" t="s">
        <v>83</v>
      </c>
    </row>
    <row r="392" s="13" customFormat="1">
      <c r="A392" s="13"/>
      <c r="B392" s="224"/>
      <c r="C392" s="225"/>
      <c r="D392" s="226" t="s">
        <v>136</v>
      </c>
      <c r="E392" s="227" t="s">
        <v>19</v>
      </c>
      <c r="F392" s="228" t="s">
        <v>550</v>
      </c>
      <c r="G392" s="225"/>
      <c r="H392" s="229">
        <v>5.8799999999999999</v>
      </c>
      <c r="I392" s="230"/>
      <c r="J392" s="225"/>
      <c r="K392" s="225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136</v>
      </c>
      <c r="AU392" s="235" t="s">
        <v>83</v>
      </c>
      <c r="AV392" s="13" t="s">
        <v>83</v>
      </c>
      <c r="AW392" s="13" t="s">
        <v>138</v>
      </c>
      <c r="AX392" s="13" t="s">
        <v>73</v>
      </c>
      <c r="AY392" s="235" t="s">
        <v>126</v>
      </c>
    </row>
    <row r="393" s="14" customFormat="1">
      <c r="A393" s="14"/>
      <c r="B393" s="236"/>
      <c r="C393" s="237"/>
      <c r="D393" s="226" t="s">
        <v>136</v>
      </c>
      <c r="E393" s="238" t="s">
        <v>19</v>
      </c>
      <c r="F393" s="239" t="s">
        <v>139</v>
      </c>
      <c r="G393" s="237"/>
      <c r="H393" s="240">
        <v>5.8799999999999999</v>
      </c>
      <c r="I393" s="241"/>
      <c r="J393" s="237"/>
      <c r="K393" s="237"/>
      <c r="L393" s="242"/>
      <c r="M393" s="243"/>
      <c r="N393" s="244"/>
      <c r="O393" s="244"/>
      <c r="P393" s="244"/>
      <c r="Q393" s="244"/>
      <c r="R393" s="244"/>
      <c r="S393" s="244"/>
      <c r="T393" s="24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6" t="s">
        <v>136</v>
      </c>
      <c r="AU393" s="246" t="s">
        <v>83</v>
      </c>
      <c r="AV393" s="14" t="s">
        <v>132</v>
      </c>
      <c r="AW393" s="14" t="s">
        <v>138</v>
      </c>
      <c r="AX393" s="14" t="s">
        <v>81</v>
      </c>
      <c r="AY393" s="246" t="s">
        <v>126</v>
      </c>
    </row>
    <row r="394" s="2" customFormat="1" ht="16.5" customHeight="1">
      <c r="A394" s="38"/>
      <c r="B394" s="39"/>
      <c r="C394" s="205" t="s">
        <v>556</v>
      </c>
      <c r="D394" s="205" t="s">
        <v>128</v>
      </c>
      <c r="E394" s="206" t="s">
        <v>557</v>
      </c>
      <c r="F394" s="207" t="s">
        <v>558</v>
      </c>
      <c r="G394" s="208" t="s">
        <v>283</v>
      </c>
      <c r="H394" s="209">
        <v>485.45699999999999</v>
      </c>
      <c r="I394" s="210"/>
      <c r="J394" s="211">
        <f>ROUND(I394*H394,2)</f>
        <v>0</v>
      </c>
      <c r="K394" s="212"/>
      <c r="L394" s="44"/>
      <c r="M394" s="213" t="s">
        <v>19</v>
      </c>
      <c r="N394" s="214" t="s">
        <v>44</v>
      </c>
      <c r="O394" s="84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7" t="s">
        <v>132</v>
      </c>
      <c r="AT394" s="217" t="s">
        <v>128</v>
      </c>
      <c r="AU394" s="217" t="s">
        <v>83</v>
      </c>
      <c r="AY394" s="17" t="s">
        <v>126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7" t="s">
        <v>81</v>
      </c>
      <c r="BK394" s="218">
        <f>ROUND(I394*H394,2)</f>
        <v>0</v>
      </c>
      <c r="BL394" s="17" t="s">
        <v>132</v>
      </c>
      <c r="BM394" s="217" t="s">
        <v>559</v>
      </c>
    </row>
    <row r="395" s="2" customFormat="1">
      <c r="A395" s="38"/>
      <c r="B395" s="39"/>
      <c r="C395" s="40"/>
      <c r="D395" s="219" t="s">
        <v>134</v>
      </c>
      <c r="E395" s="40"/>
      <c r="F395" s="220" t="s">
        <v>560</v>
      </c>
      <c r="G395" s="40"/>
      <c r="H395" s="40"/>
      <c r="I395" s="221"/>
      <c r="J395" s="40"/>
      <c r="K395" s="40"/>
      <c r="L395" s="44"/>
      <c r="M395" s="222"/>
      <c r="N395" s="223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134</v>
      </c>
      <c r="AU395" s="17" t="s">
        <v>83</v>
      </c>
    </row>
    <row r="396" s="13" customFormat="1">
      <c r="A396" s="13"/>
      <c r="B396" s="224"/>
      <c r="C396" s="225"/>
      <c r="D396" s="226" t="s">
        <v>136</v>
      </c>
      <c r="E396" s="227" t="s">
        <v>19</v>
      </c>
      <c r="F396" s="228" t="s">
        <v>539</v>
      </c>
      <c r="G396" s="225"/>
      <c r="H396" s="229">
        <v>485.45699999999999</v>
      </c>
      <c r="I396" s="230"/>
      <c r="J396" s="225"/>
      <c r="K396" s="225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136</v>
      </c>
      <c r="AU396" s="235" t="s">
        <v>83</v>
      </c>
      <c r="AV396" s="13" t="s">
        <v>83</v>
      </c>
      <c r="AW396" s="13" t="s">
        <v>138</v>
      </c>
      <c r="AX396" s="13" t="s">
        <v>73</v>
      </c>
      <c r="AY396" s="235" t="s">
        <v>126</v>
      </c>
    </row>
    <row r="397" s="14" customFormat="1">
      <c r="A397" s="14"/>
      <c r="B397" s="236"/>
      <c r="C397" s="237"/>
      <c r="D397" s="226" t="s">
        <v>136</v>
      </c>
      <c r="E397" s="238" t="s">
        <v>19</v>
      </c>
      <c r="F397" s="239" t="s">
        <v>139</v>
      </c>
      <c r="G397" s="237"/>
      <c r="H397" s="240">
        <v>485.45699999999999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136</v>
      </c>
      <c r="AU397" s="246" t="s">
        <v>83</v>
      </c>
      <c r="AV397" s="14" t="s">
        <v>132</v>
      </c>
      <c r="AW397" s="14" t="s">
        <v>138</v>
      </c>
      <c r="AX397" s="14" t="s">
        <v>81</v>
      </c>
      <c r="AY397" s="246" t="s">
        <v>126</v>
      </c>
    </row>
    <row r="398" s="2" customFormat="1" ht="16.5" customHeight="1">
      <c r="A398" s="38"/>
      <c r="B398" s="39"/>
      <c r="C398" s="205" t="s">
        <v>561</v>
      </c>
      <c r="D398" s="205" t="s">
        <v>128</v>
      </c>
      <c r="E398" s="206" t="s">
        <v>562</v>
      </c>
      <c r="F398" s="207" t="s">
        <v>563</v>
      </c>
      <c r="G398" s="208" t="s">
        <v>283</v>
      </c>
      <c r="H398" s="209">
        <v>5.8799999999999999</v>
      </c>
      <c r="I398" s="210"/>
      <c r="J398" s="211">
        <f>ROUND(I398*H398,2)</f>
        <v>0</v>
      </c>
      <c r="K398" s="212"/>
      <c r="L398" s="44"/>
      <c r="M398" s="213" t="s">
        <v>19</v>
      </c>
      <c r="N398" s="214" t="s">
        <v>44</v>
      </c>
      <c r="O398" s="84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7" t="s">
        <v>132</v>
      </c>
      <c r="AT398" s="217" t="s">
        <v>128</v>
      </c>
      <c r="AU398" s="217" t="s">
        <v>83</v>
      </c>
      <c r="AY398" s="17" t="s">
        <v>126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7" t="s">
        <v>81</v>
      </c>
      <c r="BK398" s="218">
        <f>ROUND(I398*H398,2)</f>
        <v>0</v>
      </c>
      <c r="BL398" s="17" t="s">
        <v>132</v>
      </c>
      <c r="BM398" s="217" t="s">
        <v>564</v>
      </c>
    </row>
    <row r="399" s="2" customFormat="1">
      <c r="A399" s="38"/>
      <c r="B399" s="39"/>
      <c r="C399" s="40"/>
      <c r="D399" s="219" t="s">
        <v>134</v>
      </c>
      <c r="E399" s="40"/>
      <c r="F399" s="220" t="s">
        <v>565</v>
      </c>
      <c r="G399" s="40"/>
      <c r="H399" s="40"/>
      <c r="I399" s="221"/>
      <c r="J399" s="40"/>
      <c r="K399" s="40"/>
      <c r="L399" s="44"/>
      <c r="M399" s="222"/>
      <c r="N399" s="223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134</v>
      </c>
      <c r="AU399" s="17" t="s">
        <v>83</v>
      </c>
    </row>
    <row r="400" s="13" customFormat="1">
      <c r="A400" s="13"/>
      <c r="B400" s="224"/>
      <c r="C400" s="225"/>
      <c r="D400" s="226" t="s">
        <v>136</v>
      </c>
      <c r="E400" s="227" t="s">
        <v>19</v>
      </c>
      <c r="F400" s="228" t="s">
        <v>550</v>
      </c>
      <c r="G400" s="225"/>
      <c r="H400" s="229">
        <v>5.8799999999999999</v>
      </c>
      <c r="I400" s="230"/>
      <c r="J400" s="225"/>
      <c r="K400" s="225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136</v>
      </c>
      <c r="AU400" s="235" t="s">
        <v>83</v>
      </c>
      <c r="AV400" s="13" t="s">
        <v>83</v>
      </c>
      <c r="AW400" s="13" t="s">
        <v>138</v>
      </c>
      <c r="AX400" s="13" t="s">
        <v>73</v>
      </c>
      <c r="AY400" s="235" t="s">
        <v>126</v>
      </c>
    </row>
    <row r="401" s="14" customFormat="1">
      <c r="A401" s="14"/>
      <c r="B401" s="236"/>
      <c r="C401" s="237"/>
      <c r="D401" s="226" t="s">
        <v>136</v>
      </c>
      <c r="E401" s="238" t="s">
        <v>19</v>
      </c>
      <c r="F401" s="239" t="s">
        <v>139</v>
      </c>
      <c r="G401" s="237"/>
      <c r="H401" s="240">
        <v>5.8799999999999999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136</v>
      </c>
      <c r="AU401" s="246" t="s">
        <v>83</v>
      </c>
      <c r="AV401" s="14" t="s">
        <v>132</v>
      </c>
      <c r="AW401" s="14" t="s">
        <v>138</v>
      </c>
      <c r="AX401" s="14" t="s">
        <v>81</v>
      </c>
      <c r="AY401" s="246" t="s">
        <v>126</v>
      </c>
    </row>
    <row r="402" s="12" customFormat="1" ht="22.8" customHeight="1">
      <c r="A402" s="12"/>
      <c r="B402" s="189"/>
      <c r="C402" s="190"/>
      <c r="D402" s="191" t="s">
        <v>72</v>
      </c>
      <c r="E402" s="203" t="s">
        <v>566</v>
      </c>
      <c r="F402" s="203" t="s">
        <v>567</v>
      </c>
      <c r="G402" s="190"/>
      <c r="H402" s="190"/>
      <c r="I402" s="193"/>
      <c r="J402" s="204">
        <f>BK402</f>
        <v>0</v>
      </c>
      <c r="K402" s="190"/>
      <c r="L402" s="195"/>
      <c r="M402" s="196"/>
      <c r="N402" s="197"/>
      <c r="O402" s="197"/>
      <c r="P402" s="198">
        <f>SUM(P403:P410)</f>
        <v>0</v>
      </c>
      <c r="Q402" s="197"/>
      <c r="R402" s="198">
        <f>SUM(R403:R410)</f>
        <v>0</v>
      </c>
      <c r="S402" s="197"/>
      <c r="T402" s="199">
        <f>SUM(T403:T410)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0" t="s">
        <v>81</v>
      </c>
      <c r="AT402" s="201" t="s">
        <v>72</v>
      </c>
      <c r="AU402" s="201" t="s">
        <v>81</v>
      </c>
      <c r="AY402" s="200" t="s">
        <v>126</v>
      </c>
      <c r="BK402" s="202">
        <f>SUM(BK403:BK410)</f>
        <v>0</v>
      </c>
    </row>
    <row r="403" s="2" customFormat="1" ht="24.15" customHeight="1">
      <c r="A403" s="38"/>
      <c r="B403" s="39"/>
      <c r="C403" s="205" t="s">
        <v>568</v>
      </c>
      <c r="D403" s="205" t="s">
        <v>128</v>
      </c>
      <c r="E403" s="206" t="s">
        <v>569</v>
      </c>
      <c r="F403" s="207" t="s">
        <v>570</v>
      </c>
      <c r="G403" s="208" t="s">
        <v>283</v>
      </c>
      <c r="H403" s="209">
        <v>2424.5569999999998</v>
      </c>
      <c r="I403" s="210"/>
      <c r="J403" s="211">
        <f>ROUND(I403*H403,2)</f>
        <v>0</v>
      </c>
      <c r="K403" s="212"/>
      <c r="L403" s="44"/>
      <c r="M403" s="213" t="s">
        <v>19</v>
      </c>
      <c r="N403" s="214" t="s">
        <v>44</v>
      </c>
      <c r="O403" s="84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7" t="s">
        <v>132</v>
      </c>
      <c r="AT403" s="217" t="s">
        <v>128</v>
      </c>
      <c r="AU403" s="217" t="s">
        <v>83</v>
      </c>
      <c r="AY403" s="17" t="s">
        <v>126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7" t="s">
        <v>81</v>
      </c>
      <c r="BK403" s="218">
        <f>ROUND(I403*H403,2)</f>
        <v>0</v>
      </c>
      <c r="BL403" s="17" t="s">
        <v>132</v>
      </c>
      <c r="BM403" s="217" t="s">
        <v>571</v>
      </c>
    </row>
    <row r="404" s="2" customFormat="1">
      <c r="A404" s="38"/>
      <c r="B404" s="39"/>
      <c r="C404" s="40"/>
      <c r="D404" s="219" t="s">
        <v>134</v>
      </c>
      <c r="E404" s="40"/>
      <c r="F404" s="220" t="s">
        <v>572</v>
      </c>
      <c r="G404" s="40"/>
      <c r="H404" s="40"/>
      <c r="I404" s="221"/>
      <c r="J404" s="40"/>
      <c r="K404" s="40"/>
      <c r="L404" s="44"/>
      <c r="M404" s="222"/>
      <c r="N404" s="223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134</v>
      </c>
      <c r="AU404" s="17" t="s">
        <v>83</v>
      </c>
    </row>
    <row r="405" s="13" customFormat="1">
      <c r="A405" s="13"/>
      <c r="B405" s="224"/>
      <c r="C405" s="225"/>
      <c r="D405" s="226" t="s">
        <v>136</v>
      </c>
      <c r="E405" s="227" t="s">
        <v>19</v>
      </c>
      <c r="F405" s="228" t="s">
        <v>573</v>
      </c>
      <c r="G405" s="225"/>
      <c r="H405" s="229">
        <v>2424.5569999999998</v>
      </c>
      <c r="I405" s="230"/>
      <c r="J405" s="225"/>
      <c r="K405" s="225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136</v>
      </c>
      <c r="AU405" s="235" t="s">
        <v>83</v>
      </c>
      <c r="AV405" s="13" t="s">
        <v>83</v>
      </c>
      <c r="AW405" s="13" t="s">
        <v>138</v>
      </c>
      <c r="AX405" s="13" t="s">
        <v>73</v>
      </c>
      <c r="AY405" s="235" t="s">
        <v>126</v>
      </c>
    </row>
    <row r="406" s="14" customFormat="1">
      <c r="A406" s="14"/>
      <c r="B406" s="236"/>
      <c r="C406" s="237"/>
      <c r="D406" s="226" t="s">
        <v>136</v>
      </c>
      <c r="E406" s="238" t="s">
        <v>19</v>
      </c>
      <c r="F406" s="239" t="s">
        <v>139</v>
      </c>
      <c r="G406" s="237"/>
      <c r="H406" s="240">
        <v>2424.5569999999998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136</v>
      </c>
      <c r="AU406" s="246" t="s">
        <v>83</v>
      </c>
      <c r="AV406" s="14" t="s">
        <v>132</v>
      </c>
      <c r="AW406" s="14" t="s">
        <v>138</v>
      </c>
      <c r="AX406" s="14" t="s">
        <v>81</v>
      </c>
      <c r="AY406" s="246" t="s">
        <v>126</v>
      </c>
    </row>
    <row r="407" s="2" customFormat="1" ht="24.15" customHeight="1">
      <c r="A407" s="38"/>
      <c r="B407" s="39"/>
      <c r="C407" s="205" t="s">
        <v>574</v>
      </c>
      <c r="D407" s="205" t="s">
        <v>128</v>
      </c>
      <c r="E407" s="206" t="s">
        <v>575</v>
      </c>
      <c r="F407" s="207" t="s">
        <v>576</v>
      </c>
      <c r="G407" s="208" t="s">
        <v>283</v>
      </c>
      <c r="H407" s="209">
        <v>2424.5569999999998</v>
      </c>
      <c r="I407" s="210"/>
      <c r="J407" s="211">
        <f>ROUND(I407*H407,2)</f>
        <v>0</v>
      </c>
      <c r="K407" s="212"/>
      <c r="L407" s="44"/>
      <c r="M407" s="213" t="s">
        <v>19</v>
      </c>
      <c r="N407" s="214" t="s">
        <v>44</v>
      </c>
      <c r="O407" s="84"/>
      <c r="P407" s="215">
        <f>O407*H407</f>
        <v>0</v>
      </c>
      <c r="Q407" s="215">
        <v>0</v>
      </c>
      <c r="R407" s="215">
        <f>Q407*H407</f>
        <v>0</v>
      </c>
      <c r="S407" s="215">
        <v>0</v>
      </c>
      <c r="T407" s="21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17" t="s">
        <v>132</v>
      </c>
      <c r="AT407" s="217" t="s">
        <v>128</v>
      </c>
      <c r="AU407" s="217" t="s">
        <v>83</v>
      </c>
      <c r="AY407" s="17" t="s">
        <v>126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7" t="s">
        <v>81</v>
      </c>
      <c r="BK407" s="218">
        <f>ROUND(I407*H407,2)</f>
        <v>0</v>
      </c>
      <c r="BL407" s="17" t="s">
        <v>132</v>
      </c>
      <c r="BM407" s="217" t="s">
        <v>577</v>
      </c>
    </row>
    <row r="408" s="2" customFormat="1">
      <c r="A408" s="38"/>
      <c r="B408" s="39"/>
      <c r="C408" s="40"/>
      <c r="D408" s="219" t="s">
        <v>134</v>
      </c>
      <c r="E408" s="40"/>
      <c r="F408" s="220" t="s">
        <v>578</v>
      </c>
      <c r="G408" s="40"/>
      <c r="H408" s="40"/>
      <c r="I408" s="221"/>
      <c r="J408" s="40"/>
      <c r="K408" s="40"/>
      <c r="L408" s="44"/>
      <c r="M408" s="222"/>
      <c r="N408" s="223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134</v>
      </c>
      <c r="AU408" s="17" t="s">
        <v>83</v>
      </c>
    </row>
    <row r="409" s="13" customFormat="1">
      <c r="A409" s="13"/>
      <c r="B409" s="224"/>
      <c r="C409" s="225"/>
      <c r="D409" s="226" t="s">
        <v>136</v>
      </c>
      <c r="E409" s="227" t="s">
        <v>19</v>
      </c>
      <c r="F409" s="228" t="s">
        <v>573</v>
      </c>
      <c r="G409" s="225"/>
      <c r="H409" s="229">
        <v>2424.5569999999998</v>
      </c>
      <c r="I409" s="230"/>
      <c r="J409" s="225"/>
      <c r="K409" s="225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136</v>
      </c>
      <c r="AU409" s="235" t="s">
        <v>83</v>
      </c>
      <c r="AV409" s="13" t="s">
        <v>83</v>
      </c>
      <c r="AW409" s="13" t="s">
        <v>138</v>
      </c>
      <c r="AX409" s="13" t="s">
        <v>73</v>
      </c>
      <c r="AY409" s="235" t="s">
        <v>126</v>
      </c>
    </row>
    <row r="410" s="14" customFormat="1">
      <c r="A410" s="14"/>
      <c r="B410" s="236"/>
      <c r="C410" s="237"/>
      <c r="D410" s="226" t="s">
        <v>136</v>
      </c>
      <c r="E410" s="238" t="s">
        <v>19</v>
      </c>
      <c r="F410" s="239" t="s">
        <v>139</v>
      </c>
      <c r="G410" s="237"/>
      <c r="H410" s="240">
        <v>2424.5569999999998</v>
      </c>
      <c r="I410" s="241"/>
      <c r="J410" s="237"/>
      <c r="K410" s="237"/>
      <c r="L410" s="242"/>
      <c r="M410" s="268"/>
      <c r="N410" s="269"/>
      <c r="O410" s="269"/>
      <c r="P410" s="269"/>
      <c r="Q410" s="269"/>
      <c r="R410" s="269"/>
      <c r="S410" s="269"/>
      <c r="T410" s="27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6" t="s">
        <v>136</v>
      </c>
      <c r="AU410" s="246" t="s">
        <v>83</v>
      </c>
      <c r="AV410" s="14" t="s">
        <v>132</v>
      </c>
      <c r="AW410" s="14" t="s">
        <v>138</v>
      </c>
      <c r="AX410" s="14" t="s">
        <v>81</v>
      </c>
      <c r="AY410" s="246" t="s">
        <v>126</v>
      </c>
    </row>
    <row r="411" s="2" customFormat="1" ht="6.96" customHeight="1">
      <c r="A411" s="38"/>
      <c r="B411" s="59"/>
      <c r="C411" s="60"/>
      <c r="D411" s="60"/>
      <c r="E411" s="60"/>
      <c r="F411" s="60"/>
      <c r="G411" s="60"/>
      <c r="H411" s="60"/>
      <c r="I411" s="60"/>
      <c r="J411" s="60"/>
      <c r="K411" s="60"/>
      <c r="L411" s="44"/>
      <c r="M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</row>
  </sheetData>
  <sheetProtection sheet="1" autoFilter="0" formatColumns="0" formatRows="0" objects="1" scenarios="1" spinCount="100000" saltValue="IVPojK5jOj685OdzRNKWZutPBlK8YQUiPGfEY2gkNz9Lpj/zmytkSEHo/F5AZu6jT9IDMMXfE+BUy3sCvpDk6A==" hashValue="NYSIXpG1zswRxFErYSq93Oe1afqIVFASwaVMfAOjsX1lI0kqM8vLR1TaraYgpQmkU4cL8X55qPeYzFi45DXJwA==" algorithmName="SHA-512" password="CC35"/>
  <autoFilter ref="C89:K41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2/111251101"/>
    <hyperlink ref="F98" r:id="rId2" display="https://podminky.urs.cz/item/CS_URS_2025_02/111209111"/>
    <hyperlink ref="F102" r:id="rId3" display="https://podminky.urs.cz/item/CS_URS_2025_02/119001421"/>
    <hyperlink ref="F106" r:id="rId4" display="https://podminky.urs.cz/item/CS_URS_2025_02/121151125"/>
    <hyperlink ref="F110" r:id="rId5" display="https://podminky.urs.cz/item/CS_URS_2025_02/122251104"/>
    <hyperlink ref="F114" r:id="rId6" display="https://podminky.urs.cz/item/CS_URS_2025_02/139001101"/>
    <hyperlink ref="F118" r:id="rId7" display="https://podminky.urs.cz/item/CS_URS_2025_02/132151104"/>
    <hyperlink ref="F122" r:id="rId8" display="https://podminky.urs.cz/item/CS_URS_2025_02/151101201"/>
    <hyperlink ref="F126" r:id="rId9" display="https://podminky.urs.cz/item/CS_URS_2025_02/151101211"/>
    <hyperlink ref="F130" r:id="rId10" display="https://podminky.urs.cz/item/CS_URS_2025_02/161151103"/>
    <hyperlink ref="F139" r:id="rId11" display="https://podminky.urs.cz/item/CS_URS_2025_02/167151111"/>
    <hyperlink ref="F143" r:id="rId12" display="https://podminky.urs.cz/item/CS_URS_2025_02/162751117"/>
    <hyperlink ref="F152" r:id="rId13" display="https://podminky.urs.cz/item/CS_URS_2025_02/162751119"/>
    <hyperlink ref="F156" r:id="rId14" display="https://podminky.urs.cz/item/CS_URS_2025_02/162301501"/>
    <hyperlink ref="F160" r:id="rId15" display="https://podminky.urs.cz/item/CS_URS_2025_02/171151111"/>
    <hyperlink ref="F167" r:id="rId16" display="https://podminky.urs.cz/item/CS_URS_2025_02/171151101"/>
    <hyperlink ref="F171" r:id="rId17" display="https://podminky.urs.cz/item/CS_URS_2025_02/171251101"/>
    <hyperlink ref="F180" r:id="rId18" display="https://podminky.urs.cz/item/CS_URS_2025_02/171251201"/>
    <hyperlink ref="F185" r:id="rId19" display="https://podminky.urs.cz/item/CS_URS_2025_02/174151101"/>
    <hyperlink ref="F189" r:id="rId20" display="https://podminky.urs.cz/item/CS_URS_2025_02/181152302"/>
    <hyperlink ref="F193" r:id="rId21" display="https://podminky.urs.cz/item/CS_URS_2025_02/181351115"/>
    <hyperlink ref="F197" r:id="rId22" display="https://podminky.urs.cz/item/CS_URS_2025_02/182151111"/>
    <hyperlink ref="F201" r:id="rId23" display="https://podminky.urs.cz/item/CS_URS_2025_02/182251101"/>
    <hyperlink ref="F205" r:id="rId24" display="https://podminky.urs.cz/item/CS_URS_2025_02/182351124"/>
    <hyperlink ref="F209" r:id="rId25" display="https://podminky.urs.cz/item/CS_URS_2025_02/171201231"/>
    <hyperlink ref="F213" r:id="rId26" display="https://podminky.urs.cz/item/CS_URS_2025_02/113154541"/>
    <hyperlink ref="F217" r:id="rId27" display="https://podminky.urs.cz/item/CS_URS_2025_02/113107212"/>
    <hyperlink ref="F221" r:id="rId28" display="https://podminky.urs.cz/item/CS_URS_2025_02/181411121"/>
    <hyperlink ref="F227" r:id="rId29" display="https://podminky.urs.cz/item/CS_URS_2025_02/181411123"/>
    <hyperlink ref="F232" r:id="rId30" display="https://podminky.urs.cz/item/CS_URS_2025_02/185851121"/>
    <hyperlink ref="F236" r:id="rId31" display="https://podminky.urs.cz/item/CS_URS_2025_02/185804312"/>
    <hyperlink ref="F241" r:id="rId32" display="https://podminky.urs.cz/item/CS_URS_2025_02/273311127"/>
    <hyperlink ref="F248" r:id="rId33" display="https://podminky.urs.cz/item/CS_URS_2025_02/273354111"/>
    <hyperlink ref="F252" r:id="rId34" display="https://podminky.urs.cz/item/CS_URS_2025_02/273354211"/>
    <hyperlink ref="F256" r:id="rId35" display="https://podminky.urs.cz/item/CS_URS_2025_02/274311128"/>
    <hyperlink ref="F260" r:id="rId36" display="https://podminky.urs.cz/item/CS_URS_2025_02/213141111"/>
    <hyperlink ref="F267" r:id="rId37" display="https://podminky.urs.cz/item/CS_URS_2025_02/469211122"/>
    <hyperlink ref="F271" r:id="rId38" display="https://podminky.urs.cz/item/CS_URS_2025_02/465513127"/>
    <hyperlink ref="F275" r:id="rId39" display="https://podminky.urs.cz/item/CS_URS_2025_02/451316112"/>
    <hyperlink ref="F280" r:id="rId40" display="https://podminky.urs.cz/item/CS_URS_2025_02/564851111"/>
    <hyperlink ref="F287" r:id="rId41" display="https://podminky.urs.cz/item/CS_URS_2025_02/564871011"/>
    <hyperlink ref="F292" r:id="rId42" display="https://podminky.urs.cz/item/CS_URS_2025_02/567122111"/>
    <hyperlink ref="F296" r:id="rId43" display="https://podminky.urs.cz/item/CS_URS_2025_02/567132113"/>
    <hyperlink ref="F301" r:id="rId44" display="https://podminky.urs.cz/item/CS_URS_2025_02/565135121"/>
    <hyperlink ref="F305" r:id="rId45" display="https://podminky.urs.cz/item/CS_URS_2025_02/577134121"/>
    <hyperlink ref="F309" r:id="rId46" display="https://podminky.urs.cz/item/CS_URS_2025_02/573211109"/>
    <hyperlink ref="F313" r:id="rId47" display="https://podminky.urs.cz/item/CS_URS_2025_02/573211112"/>
    <hyperlink ref="F317" r:id="rId48" display="https://podminky.urs.cz/item/CS_URS_2025_02/591141111"/>
    <hyperlink ref="F323" r:id="rId49" display="https://podminky.urs.cz/item/CS_URS_2025_02/599141111"/>
    <hyperlink ref="F329" r:id="rId50" display="https://podminky.urs.cz/item/CS_URS_2025_02/912211111"/>
    <hyperlink ref="F334" r:id="rId51" display="https://podminky.urs.cz/item/CS_URS_2025_02/915121121"/>
    <hyperlink ref="F338" r:id="rId52" display="https://podminky.urs.cz/item/CS_URS_2025_02/915611111"/>
    <hyperlink ref="F342" r:id="rId53" display="https://podminky.urs.cz/item/CS_URS_2025_02/919124121"/>
    <hyperlink ref="F346" r:id="rId54" display="https://podminky.urs.cz/item/CS_URS_2025_02/919521160"/>
    <hyperlink ref="F354" r:id="rId55" display="https://podminky.urs.cz/item/CS_URS_2025_02/919735113"/>
    <hyperlink ref="F358" r:id="rId56" display="https://podminky.urs.cz/item/CS_URS_2025_02/916131213"/>
    <hyperlink ref="F364" r:id="rId57" display="https://podminky.urs.cz/item/CS_URS_2025_02/916991121"/>
    <hyperlink ref="F369" r:id="rId58" display="https://podminky.urs.cz/item/CS_URS_2025_02/938908411"/>
    <hyperlink ref="F374" r:id="rId59" display="https://podminky.urs.cz/item/CS_URS_2025_02/966008112"/>
    <hyperlink ref="F379" r:id="rId60" display="https://podminky.urs.cz/item/CS_URS_2025_02/997221551"/>
    <hyperlink ref="F383" r:id="rId61" display="https://podminky.urs.cz/item/CS_URS_2025_02/997221559"/>
    <hyperlink ref="F387" r:id="rId62" display="https://podminky.urs.cz/item/CS_URS_2025_02/997221571"/>
    <hyperlink ref="F391" r:id="rId63" display="https://podminky.urs.cz/item/CS_URS_2025_02/997221579"/>
    <hyperlink ref="F395" r:id="rId64" display="https://podminky.urs.cz/item/CS_URS_2025_02/997221611"/>
    <hyperlink ref="F399" r:id="rId65" display="https://podminky.urs.cz/item/CS_URS_2025_02/997221612"/>
    <hyperlink ref="F404" r:id="rId66" display="https://podminky.urs.cz/item/CS_URS_2025_02/998225111"/>
    <hyperlink ref="F408" r:id="rId67" display="https://podminky.urs.cz/item/CS_URS_2025_02/9982251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polní cesty C1 v k. ú. Chlum u Volar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579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11. 9. 2025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ROUND((SUM(BE84:BE215)),  2)</f>
        <v>0</v>
      </c>
      <c r="G33" s="38"/>
      <c r="H33" s="38"/>
      <c r="I33" s="148">
        <v>0.20999999999999999</v>
      </c>
      <c r="J33" s="147">
        <f>ROUND(((SUM(BE84:BE215))*I33),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ROUND((SUM(BF84:BF215)),  2)</f>
        <v>0</v>
      </c>
      <c r="G34" s="38"/>
      <c r="H34" s="38"/>
      <c r="I34" s="148">
        <v>0.12</v>
      </c>
      <c r="J34" s="147">
        <f>ROUND(((SUM(BF84:BF215))*I34),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ROUND((SUM(BG84:BG215)),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ROUND((SUM(BH84:BH215)),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ROUND((SUM(BI84:BI215)),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Rekonstrukce polní cesty C1 v k. ú. Chlum u Volar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SO03 - Kanalizační přípojka v trase cesty C1 v k. ú. Chlum u Volar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Chlum u Volar</v>
      </c>
      <c r="G52" s="40"/>
      <c r="H52" s="40"/>
      <c r="I52" s="32" t="s">
        <v>23</v>
      </c>
      <c r="J52" s="72" t="str">
        <f>IF(J12="","",J12)</f>
        <v>11. 9. 2025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Státní pozemkový úřad, Pobočka Prachatice</v>
      </c>
      <c r="G54" s="40"/>
      <c r="H54" s="40"/>
      <c r="I54" s="32" t="s">
        <v>32</v>
      </c>
      <c r="J54" s="36" t="str">
        <f>E21</f>
        <v>Ing. Petr Kaplan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hidden="1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101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103</v>
      </c>
      <c r="E62" s="174"/>
      <c r="F62" s="174"/>
      <c r="G62" s="174"/>
      <c r="H62" s="174"/>
      <c r="I62" s="174"/>
      <c r="J62" s="175">
        <f>J157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580</v>
      </c>
      <c r="E63" s="174"/>
      <c r="F63" s="174"/>
      <c r="G63" s="174"/>
      <c r="H63" s="174"/>
      <c r="I63" s="174"/>
      <c r="J63" s="175">
        <f>J162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110</v>
      </c>
      <c r="E64" s="174"/>
      <c r="F64" s="174"/>
      <c r="G64" s="174"/>
      <c r="H64" s="174"/>
      <c r="I64" s="174"/>
      <c r="J64" s="175">
        <f>J211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111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Rekonstrukce polní cesty C1 v k. ú. Chlum u Volar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94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SO03 - Kanalizační přípojka v trase cesty C1 v k. ú. Chlum u Volar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Chlum u Volar</v>
      </c>
      <c r="G78" s="40"/>
      <c r="H78" s="40"/>
      <c r="I78" s="32" t="s">
        <v>23</v>
      </c>
      <c r="J78" s="72" t="str">
        <f>IF(J12="","",J12)</f>
        <v>11. 9. 2025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Státní pozemkový úřad, Pobočka Prachatice</v>
      </c>
      <c r="G80" s="40"/>
      <c r="H80" s="40"/>
      <c r="I80" s="32" t="s">
        <v>32</v>
      </c>
      <c r="J80" s="36" t="str">
        <f>E21</f>
        <v>Ing. Petr Kaplan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30</v>
      </c>
      <c r="D81" s="40"/>
      <c r="E81" s="40"/>
      <c r="F81" s="27" t="str">
        <f>IF(E18="","",E18)</f>
        <v>Vyplň údaj</v>
      </c>
      <c r="G81" s="40"/>
      <c r="H81" s="40"/>
      <c r="I81" s="32" t="s">
        <v>35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112</v>
      </c>
      <c r="D83" s="180" t="s">
        <v>58</v>
      </c>
      <c r="E83" s="180" t="s">
        <v>54</v>
      </c>
      <c r="F83" s="180" t="s">
        <v>55</v>
      </c>
      <c r="G83" s="180" t="s">
        <v>113</v>
      </c>
      <c r="H83" s="180" t="s">
        <v>114</v>
      </c>
      <c r="I83" s="180" t="s">
        <v>115</v>
      </c>
      <c r="J83" s="181" t="s">
        <v>98</v>
      </c>
      <c r="K83" s="182" t="s">
        <v>116</v>
      </c>
      <c r="L83" s="183"/>
      <c r="M83" s="92" t="s">
        <v>19</v>
      </c>
      <c r="N83" s="93" t="s">
        <v>43</v>
      </c>
      <c r="O83" s="93" t="s">
        <v>117</v>
      </c>
      <c r="P83" s="93" t="s">
        <v>118</v>
      </c>
      <c r="Q83" s="93" t="s">
        <v>119</v>
      </c>
      <c r="R83" s="93" t="s">
        <v>120</v>
      </c>
      <c r="S83" s="93" t="s">
        <v>121</v>
      </c>
      <c r="T83" s="94" t="s">
        <v>122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123</v>
      </c>
      <c r="D84" s="40"/>
      <c r="E84" s="40"/>
      <c r="F84" s="40"/>
      <c r="G84" s="40"/>
      <c r="H84" s="40"/>
      <c r="I84" s="40"/>
      <c r="J84" s="184">
        <f>BK84</f>
        <v>0</v>
      </c>
      <c r="K84" s="40"/>
      <c r="L84" s="44"/>
      <c r="M84" s="95"/>
      <c r="N84" s="185"/>
      <c r="O84" s="96"/>
      <c r="P84" s="186">
        <f>P85</f>
        <v>0</v>
      </c>
      <c r="Q84" s="96"/>
      <c r="R84" s="186">
        <f>R85</f>
        <v>751.27379286999985</v>
      </c>
      <c r="S84" s="96"/>
      <c r="T84" s="187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72</v>
      </c>
      <c r="AU84" s="17" t="s">
        <v>99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72</v>
      </c>
      <c r="E85" s="192" t="s">
        <v>124</v>
      </c>
      <c r="F85" s="192" t="s">
        <v>125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P86+P157+P162+P211</f>
        <v>0</v>
      </c>
      <c r="Q85" s="197"/>
      <c r="R85" s="198">
        <f>R86+R157+R162+R211</f>
        <v>751.27379286999985</v>
      </c>
      <c r="S85" s="197"/>
      <c r="T85" s="199">
        <f>T86+T157+T162+T211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81</v>
      </c>
      <c r="AT85" s="201" t="s">
        <v>72</v>
      </c>
      <c r="AU85" s="201" t="s">
        <v>73</v>
      </c>
      <c r="AY85" s="200" t="s">
        <v>126</v>
      </c>
      <c r="BK85" s="202">
        <f>BK86+BK157+BK162+BK211</f>
        <v>0</v>
      </c>
    </row>
    <row r="86" s="12" customFormat="1" ht="22.8" customHeight="1">
      <c r="A86" s="12"/>
      <c r="B86" s="189"/>
      <c r="C86" s="190"/>
      <c r="D86" s="191" t="s">
        <v>72</v>
      </c>
      <c r="E86" s="203" t="s">
        <v>81</v>
      </c>
      <c r="F86" s="203" t="s">
        <v>127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SUM(P87:P156)</f>
        <v>0</v>
      </c>
      <c r="Q86" s="197"/>
      <c r="R86" s="198">
        <f>SUM(R87:R156)</f>
        <v>687.83630319999986</v>
      </c>
      <c r="S86" s="197"/>
      <c r="T86" s="199">
        <f>SUM(T87:T156)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81</v>
      </c>
      <c r="AT86" s="201" t="s">
        <v>72</v>
      </c>
      <c r="AU86" s="201" t="s">
        <v>81</v>
      </c>
      <c r="AY86" s="200" t="s">
        <v>126</v>
      </c>
      <c r="BK86" s="202">
        <f>SUM(BK87:BK156)</f>
        <v>0</v>
      </c>
    </row>
    <row r="87" s="2" customFormat="1" ht="24.15" customHeight="1">
      <c r="A87" s="38"/>
      <c r="B87" s="39"/>
      <c r="C87" s="205" t="s">
        <v>81</v>
      </c>
      <c r="D87" s="205" t="s">
        <v>128</v>
      </c>
      <c r="E87" s="206" t="s">
        <v>581</v>
      </c>
      <c r="F87" s="207" t="s">
        <v>582</v>
      </c>
      <c r="G87" s="208" t="s">
        <v>159</v>
      </c>
      <c r="H87" s="209">
        <v>289</v>
      </c>
      <c r="I87" s="210"/>
      <c r="J87" s="211">
        <f>ROUND(I87*H87,2)</f>
        <v>0</v>
      </c>
      <c r="K87" s="212"/>
      <c r="L87" s="44"/>
      <c r="M87" s="213" t="s">
        <v>19</v>
      </c>
      <c r="N87" s="214" t="s">
        <v>44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132</v>
      </c>
      <c r="AT87" s="217" t="s">
        <v>128</v>
      </c>
      <c r="AU87" s="217" t="s">
        <v>83</v>
      </c>
      <c r="AY87" s="17" t="s">
        <v>126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81</v>
      </c>
      <c r="BK87" s="218">
        <f>ROUND(I87*H87,2)</f>
        <v>0</v>
      </c>
      <c r="BL87" s="17" t="s">
        <v>132</v>
      </c>
      <c r="BM87" s="217" t="s">
        <v>583</v>
      </c>
    </row>
    <row r="88" s="2" customFormat="1">
      <c r="A88" s="38"/>
      <c r="B88" s="39"/>
      <c r="C88" s="40"/>
      <c r="D88" s="219" t="s">
        <v>134</v>
      </c>
      <c r="E88" s="40"/>
      <c r="F88" s="220" t="s">
        <v>584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134</v>
      </c>
      <c r="AU88" s="17" t="s">
        <v>83</v>
      </c>
    </row>
    <row r="89" s="13" customFormat="1">
      <c r="A89" s="13"/>
      <c r="B89" s="224"/>
      <c r="C89" s="225"/>
      <c r="D89" s="226" t="s">
        <v>136</v>
      </c>
      <c r="E89" s="227" t="s">
        <v>19</v>
      </c>
      <c r="F89" s="228" t="s">
        <v>585</v>
      </c>
      <c r="G89" s="225"/>
      <c r="H89" s="229">
        <v>289</v>
      </c>
      <c r="I89" s="230"/>
      <c r="J89" s="225"/>
      <c r="K89" s="225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136</v>
      </c>
      <c r="AU89" s="235" t="s">
        <v>83</v>
      </c>
      <c r="AV89" s="13" t="s">
        <v>83</v>
      </c>
      <c r="AW89" s="13" t="s">
        <v>138</v>
      </c>
      <c r="AX89" s="13" t="s">
        <v>73</v>
      </c>
      <c r="AY89" s="235" t="s">
        <v>126</v>
      </c>
    </row>
    <row r="90" s="14" customFormat="1">
      <c r="A90" s="14"/>
      <c r="B90" s="236"/>
      <c r="C90" s="237"/>
      <c r="D90" s="226" t="s">
        <v>136</v>
      </c>
      <c r="E90" s="238" t="s">
        <v>19</v>
      </c>
      <c r="F90" s="239" t="s">
        <v>139</v>
      </c>
      <c r="G90" s="237"/>
      <c r="H90" s="240">
        <v>289</v>
      </c>
      <c r="I90" s="241"/>
      <c r="J90" s="237"/>
      <c r="K90" s="237"/>
      <c r="L90" s="242"/>
      <c r="M90" s="243"/>
      <c r="N90" s="244"/>
      <c r="O90" s="244"/>
      <c r="P90" s="244"/>
      <c r="Q90" s="244"/>
      <c r="R90" s="244"/>
      <c r="S90" s="244"/>
      <c r="T90" s="24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6" t="s">
        <v>136</v>
      </c>
      <c r="AU90" s="246" t="s">
        <v>83</v>
      </c>
      <c r="AV90" s="14" t="s">
        <v>132</v>
      </c>
      <c r="AW90" s="14" t="s">
        <v>138</v>
      </c>
      <c r="AX90" s="14" t="s">
        <v>81</v>
      </c>
      <c r="AY90" s="246" t="s">
        <v>126</v>
      </c>
    </row>
    <row r="91" s="2" customFormat="1" ht="24.15" customHeight="1">
      <c r="A91" s="38"/>
      <c r="B91" s="39"/>
      <c r="C91" s="205" t="s">
        <v>83</v>
      </c>
      <c r="D91" s="205" t="s">
        <v>128</v>
      </c>
      <c r="E91" s="206" t="s">
        <v>586</v>
      </c>
      <c r="F91" s="207" t="s">
        <v>587</v>
      </c>
      <c r="G91" s="208" t="s">
        <v>131</v>
      </c>
      <c r="H91" s="209">
        <v>519.62400000000002</v>
      </c>
      <c r="I91" s="210"/>
      <c r="J91" s="211">
        <f>ROUND(I91*H91,2)</f>
        <v>0</v>
      </c>
      <c r="K91" s="212"/>
      <c r="L91" s="44"/>
      <c r="M91" s="213" t="s">
        <v>19</v>
      </c>
      <c r="N91" s="214" t="s">
        <v>44</v>
      </c>
      <c r="O91" s="84"/>
      <c r="P91" s="215">
        <f>O91*H91</f>
        <v>0</v>
      </c>
      <c r="Q91" s="215">
        <v>0.00084999999999999995</v>
      </c>
      <c r="R91" s="215">
        <f>Q91*H91</f>
        <v>0.44168039999999997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132</v>
      </c>
      <c r="AT91" s="217" t="s">
        <v>128</v>
      </c>
      <c r="AU91" s="217" t="s">
        <v>83</v>
      </c>
      <c r="AY91" s="17" t="s">
        <v>126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81</v>
      </c>
      <c r="BK91" s="218">
        <f>ROUND(I91*H91,2)</f>
        <v>0</v>
      </c>
      <c r="BL91" s="17" t="s">
        <v>132</v>
      </c>
      <c r="BM91" s="217" t="s">
        <v>588</v>
      </c>
    </row>
    <row r="92" s="2" customFormat="1">
      <c r="A92" s="38"/>
      <c r="B92" s="39"/>
      <c r="C92" s="40"/>
      <c r="D92" s="219" t="s">
        <v>134</v>
      </c>
      <c r="E92" s="40"/>
      <c r="F92" s="220" t="s">
        <v>589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134</v>
      </c>
      <c r="AU92" s="17" t="s">
        <v>83</v>
      </c>
    </row>
    <row r="93" s="15" customFormat="1">
      <c r="A93" s="15"/>
      <c r="B93" s="247"/>
      <c r="C93" s="248"/>
      <c r="D93" s="226" t="s">
        <v>136</v>
      </c>
      <c r="E93" s="249" t="s">
        <v>19</v>
      </c>
      <c r="F93" s="250" t="s">
        <v>590</v>
      </c>
      <c r="G93" s="248"/>
      <c r="H93" s="249" t="s">
        <v>19</v>
      </c>
      <c r="I93" s="251"/>
      <c r="J93" s="248"/>
      <c r="K93" s="248"/>
      <c r="L93" s="252"/>
      <c r="M93" s="253"/>
      <c r="N93" s="254"/>
      <c r="O93" s="254"/>
      <c r="P93" s="254"/>
      <c r="Q93" s="254"/>
      <c r="R93" s="254"/>
      <c r="S93" s="254"/>
      <c r="T93" s="25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6" t="s">
        <v>136</v>
      </c>
      <c r="AU93" s="256" t="s">
        <v>83</v>
      </c>
      <c r="AV93" s="15" t="s">
        <v>81</v>
      </c>
      <c r="AW93" s="15" t="s">
        <v>138</v>
      </c>
      <c r="AX93" s="15" t="s">
        <v>73</v>
      </c>
      <c r="AY93" s="256" t="s">
        <v>126</v>
      </c>
    </row>
    <row r="94" s="13" customFormat="1">
      <c r="A94" s="13"/>
      <c r="B94" s="224"/>
      <c r="C94" s="225"/>
      <c r="D94" s="226" t="s">
        <v>136</v>
      </c>
      <c r="E94" s="227" t="s">
        <v>19</v>
      </c>
      <c r="F94" s="228" t="s">
        <v>591</v>
      </c>
      <c r="G94" s="225"/>
      <c r="H94" s="229">
        <v>503.892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136</v>
      </c>
      <c r="AU94" s="235" t="s">
        <v>83</v>
      </c>
      <c r="AV94" s="13" t="s">
        <v>83</v>
      </c>
      <c r="AW94" s="13" t="s">
        <v>138</v>
      </c>
      <c r="AX94" s="13" t="s">
        <v>73</v>
      </c>
      <c r="AY94" s="235" t="s">
        <v>126</v>
      </c>
    </row>
    <row r="95" s="15" customFormat="1">
      <c r="A95" s="15"/>
      <c r="B95" s="247"/>
      <c r="C95" s="248"/>
      <c r="D95" s="226" t="s">
        <v>136</v>
      </c>
      <c r="E95" s="249" t="s">
        <v>19</v>
      </c>
      <c r="F95" s="250" t="s">
        <v>592</v>
      </c>
      <c r="G95" s="248"/>
      <c r="H95" s="249" t="s">
        <v>19</v>
      </c>
      <c r="I95" s="251"/>
      <c r="J95" s="248"/>
      <c r="K95" s="248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136</v>
      </c>
      <c r="AU95" s="256" t="s">
        <v>83</v>
      </c>
      <c r="AV95" s="15" t="s">
        <v>81</v>
      </c>
      <c r="AW95" s="15" t="s">
        <v>138</v>
      </c>
      <c r="AX95" s="15" t="s">
        <v>73</v>
      </c>
      <c r="AY95" s="256" t="s">
        <v>126</v>
      </c>
    </row>
    <row r="96" s="13" customFormat="1">
      <c r="A96" s="13"/>
      <c r="B96" s="224"/>
      <c r="C96" s="225"/>
      <c r="D96" s="226" t="s">
        <v>136</v>
      </c>
      <c r="E96" s="227" t="s">
        <v>19</v>
      </c>
      <c r="F96" s="228" t="s">
        <v>593</v>
      </c>
      <c r="G96" s="225"/>
      <c r="H96" s="229">
        <v>15.731999999999999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136</v>
      </c>
      <c r="AU96" s="235" t="s">
        <v>83</v>
      </c>
      <c r="AV96" s="13" t="s">
        <v>83</v>
      </c>
      <c r="AW96" s="13" t="s">
        <v>138</v>
      </c>
      <c r="AX96" s="13" t="s">
        <v>73</v>
      </c>
      <c r="AY96" s="235" t="s">
        <v>126</v>
      </c>
    </row>
    <row r="97" s="14" customFormat="1">
      <c r="A97" s="14"/>
      <c r="B97" s="236"/>
      <c r="C97" s="237"/>
      <c r="D97" s="226" t="s">
        <v>136</v>
      </c>
      <c r="E97" s="238" t="s">
        <v>19</v>
      </c>
      <c r="F97" s="239" t="s">
        <v>139</v>
      </c>
      <c r="G97" s="237"/>
      <c r="H97" s="240">
        <v>519.62400000000002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136</v>
      </c>
      <c r="AU97" s="246" t="s">
        <v>83</v>
      </c>
      <c r="AV97" s="14" t="s">
        <v>132</v>
      </c>
      <c r="AW97" s="14" t="s">
        <v>138</v>
      </c>
      <c r="AX97" s="14" t="s">
        <v>81</v>
      </c>
      <c r="AY97" s="246" t="s">
        <v>126</v>
      </c>
    </row>
    <row r="98" s="2" customFormat="1" ht="24.15" customHeight="1">
      <c r="A98" s="38"/>
      <c r="B98" s="39"/>
      <c r="C98" s="205" t="s">
        <v>144</v>
      </c>
      <c r="D98" s="205" t="s">
        <v>128</v>
      </c>
      <c r="E98" s="206" t="s">
        <v>594</v>
      </c>
      <c r="F98" s="207" t="s">
        <v>595</v>
      </c>
      <c r="G98" s="208" t="s">
        <v>131</v>
      </c>
      <c r="H98" s="209">
        <v>519.62400000000002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44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132</v>
      </c>
      <c r="AT98" s="217" t="s">
        <v>128</v>
      </c>
      <c r="AU98" s="217" t="s">
        <v>83</v>
      </c>
      <c r="AY98" s="17" t="s">
        <v>126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81</v>
      </c>
      <c r="BK98" s="218">
        <f>ROUND(I98*H98,2)</f>
        <v>0</v>
      </c>
      <c r="BL98" s="17" t="s">
        <v>132</v>
      </c>
      <c r="BM98" s="217" t="s">
        <v>596</v>
      </c>
    </row>
    <row r="99" s="2" customFormat="1">
      <c r="A99" s="38"/>
      <c r="B99" s="39"/>
      <c r="C99" s="40"/>
      <c r="D99" s="219" t="s">
        <v>134</v>
      </c>
      <c r="E99" s="40"/>
      <c r="F99" s="220" t="s">
        <v>597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134</v>
      </c>
      <c r="AU99" s="17" t="s">
        <v>83</v>
      </c>
    </row>
    <row r="100" s="13" customFormat="1">
      <c r="A100" s="13"/>
      <c r="B100" s="224"/>
      <c r="C100" s="225"/>
      <c r="D100" s="226" t="s">
        <v>136</v>
      </c>
      <c r="E100" s="227" t="s">
        <v>19</v>
      </c>
      <c r="F100" s="228" t="s">
        <v>598</v>
      </c>
      <c r="G100" s="225"/>
      <c r="H100" s="229">
        <v>519.62400000000002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136</v>
      </c>
      <c r="AU100" s="235" t="s">
        <v>83</v>
      </c>
      <c r="AV100" s="13" t="s">
        <v>83</v>
      </c>
      <c r="AW100" s="13" t="s">
        <v>138</v>
      </c>
      <c r="AX100" s="13" t="s">
        <v>73</v>
      </c>
      <c r="AY100" s="235" t="s">
        <v>126</v>
      </c>
    </row>
    <row r="101" s="14" customFormat="1">
      <c r="A101" s="14"/>
      <c r="B101" s="236"/>
      <c r="C101" s="237"/>
      <c r="D101" s="226" t="s">
        <v>136</v>
      </c>
      <c r="E101" s="238" t="s">
        <v>19</v>
      </c>
      <c r="F101" s="239" t="s">
        <v>139</v>
      </c>
      <c r="G101" s="237"/>
      <c r="H101" s="240">
        <v>519.62400000000002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136</v>
      </c>
      <c r="AU101" s="246" t="s">
        <v>83</v>
      </c>
      <c r="AV101" s="14" t="s">
        <v>132</v>
      </c>
      <c r="AW101" s="14" t="s">
        <v>138</v>
      </c>
      <c r="AX101" s="14" t="s">
        <v>81</v>
      </c>
      <c r="AY101" s="246" t="s">
        <v>126</v>
      </c>
    </row>
    <row r="102" s="2" customFormat="1" ht="16.5" customHeight="1">
      <c r="A102" s="38"/>
      <c r="B102" s="39"/>
      <c r="C102" s="205" t="s">
        <v>132</v>
      </c>
      <c r="D102" s="205" t="s">
        <v>128</v>
      </c>
      <c r="E102" s="206" t="s">
        <v>176</v>
      </c>
      <c r="F102" s="207" t="s">
        <v>177</v>
      </c>
      <c r="G102" s="208" t="s">
        <v>131</v>
      </c>
      <c r="H102" s="209">
        <v>69.323999999999998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44</v>
      </c>
      <c r="O102" s="84"/>
      <c r="P102" s="215">
        <f>O102*H102</f>
        <v>0</v>
      </c>
      <c r="Q102" s="215">
        <v>0.00069999999999999999</v>
      </c>
      <c r="R102" s="215">
        <f>Q102*H102</f>
        <v>0.048526799999999995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132</v>
      </c>
      <c r="AT102" s="217" t="s">
        <v>128</v>
      </c>
      <c r="AU102" s="217" t="s">
        <v>83</v>
      </c>
      <c r="AY102" s="17" t="s">
        <v>126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81</v>
      </c>
      <c r="BK102" s="218">
        <f>ROUND(I102*H102,2)</f>
        <v>0</v>
      </c>
      <c r="BL102" s="17" t="s">
        <v>132</v>
      </c>
      <c r="BM102" s="217" t="s">
        <v>599</v>
      </c>
    </row>
    <row r="103" s="2" customFormat="1">
      <c r="A103" s="38"/>
      <c r="B103" s="39"/>
      <c r="C103" s="40"/>
      <c r="D103" s="219" t="s">
        <v>134</v>
      </c>
      <c r="E103" s="40"/>
      <c r="F103" s="220" t="s">
        <v>179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134</v>
      </c>
      <c r="AU103" s="17" t="s">
        <v>83</v>
      </c>
    </row>
    <row r="104" s="13" customFormat="1">
      <c r="A104" s="13"/>
      <c r="B104" s="224"/>
      <c r="C104" s="225"/>
      <c r="D104" s="226" t="s">
        <v>136</v>
      </c>
      <c r="E104" s="227" t="s">
        <v>19</v>
      </c>
      <c r="F104" s="228" t="s">
        <v>600</v>
      </c>
      <c r="G104" s="225"/>
      <c r="H104" s="229">
        <v>69.323999999999998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136</v>
      </c>
      <c r="AU104" s="235" t="s">
        <v>83</v>
      </c>
      <c r="AV104" s="13" t="s">
        <v>83</v>
      </c>
      <c r="AW104" s="13" t="s">
        <v>138</v>
      </c>
      <c r="AX104" s="13" t="s">
        <v>73</v>
      </c>
      <c r="AY104" s="235" t="s">
        <v>126</v>
      </c>
    </row>
    <row r="105" s="14" customFormat="1">
      <c r="A105" s="14"/>
      <c r="B105" s="236"/>
      <c r="C105" s="237"/>
      <c r="D105" s="226" t="s">
        <v>136</v>
      </c>
      <c r="E105" s="238" t="s">
        <v>19</v>
      </c>
      <c r="F105" s="239" t="s">
        <v>139</v>
      </c>
      <c r="G105" s="237"/>
      <c r="H105" s="240">
        <v>69.323999999999998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136</v>
      </c>
      <c r="AU105" s="246" t="s">
        <v>83</v>
      </c>
      <c r="AV105" s="14" t="s">
        <v>132</v>
      </c>
      <c r="AW105" s="14" t="s">
        <v>138</v>
      </c>
      <c r="AX105" s="14" t="s">
        <v>81</v>
      </c>
      <c r="AY105" s="246" t="s">
        <v>126</v>
      </c>
    </row>
    <row r="106" s="2" customFormat="1" ht="24.15" customHeight="1">
      <c r="A106" s="38"/>
      <c r="B106" s="39"/>
      <c r="C106" s="205" t="s">
        <v>156</v>
      </c>
      <c r="D106" s="205" t="s">
        <v>128</v>
      </c>
      <c r="E106" s="206" t="s">
        <v>182</v>
      </c>
      <c r="F106" s="207" t="s">
        <v>183</v>
      </c>
      <c r="G106" s="208" t="s">
        <v>131</v>
      </c>
      <c r="H106" s="209">
        <v>69.323999999999998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44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132</v>
      </c>
      <c r="AT106" s="217" t="s">
        <v>128</v>
      </c>
      <c r="AU106" s="217" t="s">
        <v>83</v>
      </c>
      <c r="AY106" s="17" t="s">
        <v>126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81</v>
      </c>
      <c r="BK106" s="218">
        <f>ROUND(I106*H106,2)</f>
        <v>0</v>
      </c>
      <c r="BL106" s="17" t="s">
        <v>132</v>
      </c>
      <c r="BM106" s="217" t="s">
        <v>601</v>
      </c>
    </row>
    <row r="107" s="2" customFormat="1">
      <c r="A107" s="38"/>
      <c r="B107" s="39"/>
      <c r="C107" s="40"/>
      <c r="D107" s="219" t="s">
        <v>134</v>
      </c>
      <c r="E107" s="40"/>
      <c r="F107" s="220" t="s">
        <v>185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134</v>
      </c>
      <c r="AU107" s="17" t="s">
        <v>83</v>
      </c>
    </row>
    <row r="108" s="15" customFormat="1">
      <c r="A108" s="15"/>
      <c r="B108" s="247"/>
      <c r="C108" s="248"/>
      <c r="D108" s="226" t="s">
        <v>136</v>
      </c>
      <c r="E108" s="249" t="s">
        <v>19</v>
      </c>
      <c r="F108" s="250" t="s">
        <v>602</v>
      </c>
      <c r="G108" s="248"/>
      <c r="H108" s="249" t="s">
        <v>19</v>
      </c>
      <c r="I108" s="251"/>
      <c r="J108" s="248"/>
      <c r="K108" s="248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136</v>
      </c>
      <c r="AU108" s="256" t="s">
        <v>83</v>
      </c>
      <c r="AV108" s="15" t="s">
        <v>81</v>
      </c>
      <c r="AW108" s="15" t="s">
        <v>138</v>
      </c>
      <c r="AX108" s="15" t="s">
        <v>73</v>
      </c>
      <c r="AY108" s="256" t="s">
        <v>126</v>
      </c>
    </row>
    <row r="109" s="13" customFormat="1">
      <c r="A109" s="13"/>
      <c r="B109" s="224"/>
      <c r="C109" s="225"/>
      <c r="D109" s="226" t="s">
        <v>136</v>
      </c>
      <c r="E109" s="227" t="s">
        <v>19</v>
      </c>
      <c r="F109" s="228" t="s">
        <v>603</v>
      </c>
      <c r="G109" s="225"/>
      <c r="H109" s="229">
        <v>49.084000000000003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136</v>
      </c>
      <c r="AU109" s="235" t="s">
        <v>83</v>
      </c>
      <c r="AV109" s="13" t="s">
        <v>83</v>
      </c>
      <c r="AW109" s="13" t="s">
        <v>138</v>
      </c>
      <c r="AX109" s="13" t="s">
        <v>73</v>
      </c>
      <c r="AY109" s="235" t="s">
        <v>126</v>
      </c>
    </row>
    <row r="110" s="15" customFormat="1">
      <c r="A110" s="15"/>
      <c r="B110" s="247"/>
      <c r="C110" s="248"/>
      <c r="D110" s="226" t="s">
        <v>136</v>
      </c>
      <c r="E110" s="249" t="s">
        <v>19</v>
      </c>
      <c r="F110" s="250" t="s">
        <v>604</v>
      </c>
      <c r="G110" s="248"/>
      <c r="H110" s="249" t="s">
        <v>19</v>
      </c>
      <c r="I110" s="251"/>
      <c r="J110" s="248"/>
      <c r="K110" s="248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136</v>
      </c>
      <c r="AU110" s="256" t="s">
        <v>83</v>
      </c>
      <c r="AV110" s="15" t="s">
        <v>81</v>
      </c>
      <c r="AW110" s="15" t="s">
        <v>138</v>
      </c>
      <c r="AX110" s="15" t="s">
        <v>73</v>
      </c>
      <c r="AY110" s="256" t="s">
        <v>126</v>
      </c>
    </row>
    <row r="111" s="13" customFormat="1">
      <c r="A111" s="13"/>
      <c r="B111" s="224"/>
      <c r="C111" s="225"/>
      <c r="D111" s="226" t="s">
        <v>136</v>
      </c>
      <c r="E111" s="227" t="s">
        <v>19</v>
      </c>
      <c r="F111" s="228" t="s">
        <v>605</v>
      </c>
      <c r="G111" s="225"/>
      <c r="H111" s="229">
        <v>20.239999999999998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136</v>
      </c>
      <c r="AU111" s="235" t="s">
        <v>83</v>
      </c>
      <c r="AV111" s="13" t="s">
        <v>83</v>
      </c>
      <c r="AW111" s="13" t="s">
        <v>138</v>
      </c>
      <c r="AX111" s="13" t="s">
        <v>73</v>
      </c>
      <c r="AY111" s="235" t="s">
        <v>126</v>
      </c>
    </row>
    <row r="112" s="14" customFormat="1">
      <c r="A112" s="14"/>
      <c r="B112" s="236"/>
      <c r="C112" s="237"/>
      <c r="D112" s="226" t="s">
        <v>136</v>
      </c>
      <c r="E112" s="238" t="s">
        <v>19</v>
      </c>
      <c r="F112" s="239" t="s">
        <v>139</v>
      </c>
      <c r="G112" s="237"/>
      <c r="H112" s="240">
        <v>69.323999999999998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136</v>
      </c>
      <c r="AU112" s="246" t="s">
        <v>83</v>
      </c>
      <c r="AV112" s="14" t="s">
        <v>132</v>
      </c>
      <c r="AW112" s="14" t="s">
        <v>138</v>
      </c>
      <c r="AX112" s="14" t="s">
        <v>81</v>
      </c>
      <c r="AY112" s="246" t="s">
        <v>126</v>
      </c>
    </row>
    <row r="113" s="2" customFormat="1" ht="21.75" customHeight="1">
      <c r="A113" s="38"/>
      <c r="B113" s="39"/>
      <c r="C113" s="205" t="s">
        <v>163</v>
      </c>
      <c r="D113" s="205" t="s">
        <v>128</v>
      </c>
      <c r="E113" s="206" t="s">
        <v>606</v>
      </c>
      <c r="F113" s="207" t="s">
        <v>607</v>
      </c>
      <c r="G113" s="208" t="s">
        <v>159</v>
      </c>
      <c r="H113" s="209">
        <v>117.59999999999999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44</v>
      </c>
      <c r="O113" s="84"/>
      <c r="P113" s="215">
        <f>O113*H113</f>
        <v>0</v>
      </c>
      <c r="Q113" s="215">
        <v>0.00046000000000000001</v>
      </c>
      <c r="R113" s="215">
        <f>Q113*H113</f>
        <v>0.054095999999999998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132</v>
      </c>
      <c r="AT113" s="217" t="s">
        <v>128</v>
      </c>
      <c r="AU113" s="217" t="s">
        <v>83</v>
      </c>
      <c r="AY113" s="17" t="s">
        <v>126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81</v>
      </c>
      <c r="BK113" s="218">
        <f>ROUND(I113*H113,2)</f>
        <v>0</v>
      </c>
      <c r="BL113" s="17" t="s">
        <v>132</v>
      </c>
      <c r="BM113" s="217" t="s">
        <v>608</v>
      </c>
    </row>
    <row r="114" s="2" customFormat="1">
      <c r="A114" s="38"/>
      <c r="B114" s="39"/>
      <c r="C114" s="40"/>
      <c r="D114" s="219" t="s">
        <v>134</v>
      </c>
      <c r="E114" s="40"/>
      <c r="F114" s="220" t="s">
        <v>609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134</v>
      </c>
      <c r="AU114" s="17" t="s">
        <v>83</v>
      </c>
    </row>
    <row r="115" s="13" customFormat="1">
      <c r="A115" s="13"/>
      <c r="B115" s="224"/>
      <c r="C115" s="225"/>
      <c r="D115" s="226" t="s">
        <v>136</v>
      </c>
      <c r="E115" s="227" t="s">
        <v>19</v>
      </c>
      <c r="F115" s="228" t="s">
        <v>610</v>
      </c>
      <c r="G115" s="225"/>
      <c r="H115" s="229">
        <v>117.59999999999999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136</v>
      </c>
      <c r="AU115" s="235" t="s">
        <v>83</v>
      </c>
      <c r="AV115" s="13" t="s">
        <v>83</v>
      </c>
      <c r="AW115" s="13" t="s">
        <v>138</v>
      </c>
      <c r="AX115" s="13" t="s">
        <v>73</v>
      </c>
      <c r="AY115" s="235" t="s">
        <v>126</v>
      </c>
    </row>
    <row r="116" s="14" customFormat="1">
      <c r="A116" s="14"/>
      <c r="B116" s="236"/>
      <c r="C116" s="237"/>
      <c r="D116" s="226" t="s">
        <v>136</v>
      </c>
      <c r="E116" s="238" t="s">
        <v>19</v>
      </c>
      <c r="F116" s="239" t="s">
        <v>139</v>
      </c>
      <c r="G116" s="237"/>
      <c r="H116" s="240">
        <v>117.59999999999999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136</v>
      </c>
      <c r="AU116" s="246" t="s">
        <v>83</v>
      </c>
      <c r="AV116" s="14" t="s">
        <v>132</v>
      </c>
      <c r="AW116" s="14" t="s">
        <v>138</v>
      </c>
      <c r="AX116" s="14" t="s">
        <v>81</v>
      </c>
      <c r="AY116" s="246" t="s">
        <v>126</v>
      </c>
    </row>
    <row r="117" s="2" customFormat="1" ht="24.15" customHeight="1">
      <c r="A117" s="38"/>
      <c r="B117" s="39"/>
      <c r="C117" s="205" t="s">
        <v>169</v>
      </c>
      <c r="D117" s="205" t="s">
        <v>128</v>
      </c>
      <c r="E117" s="206" t="s">
        <v>611</v>
      </c>
      <c r="F117" s="207" t="s">
        <v>612</v>
      </c>
      <c r="G117" s="208" t="s">
        <v>159</v>
      </c>
      <c r="H117" s="209">
        <v>117.59999999999999</v>
      </c>
      <c r="I117" s="210"/>
      <c r="J117" s="211">
        <f>ROUND(I117*H117,2)</f>
        <v>0</v>
      </c>
      <c r="K117" s="212"/>
      <c r="L117" s="44"/>
      <c r="M117" s="213" t="s">
        <v>19</v>
      </c>
      <c r="N117" s="214" t="s">
        <v>44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132</v>
      </c>
      <c r="AT117" s="217" t="s">
        <v>128</v>
      </c>
      <c r="AU117" s="217" t="s">
        <v>83</v>
      </c>
      <c r="AY117" s="17" t="s">
        <v>126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81</v>
      </c>
      <c r="BK117" s="218">
        <f>ROUND(I117*H117,2)</f>
        <v>0</v>
      </c>
      <c r="BL117" s="17" t="s">
        <v>132</v>
      </c>
      <c r="BM117" s="217" t="s">
        <v>613</v>
      </c>
    </row>
    <row r="118" s="2" customFormat="1">
      <c r="A118" s="38"/>
      <c r="B118" s="39"/>
      <c r="C118" s="40"/>
      <c r="D118" s="219" t="s">
        <v>134</v>
      </c>
      <c r="E118" s="40"/>
      <c r="F118" s="220" t="s">
        <v>614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134</v>
      </c>
      <c r="AU118" s="17" t="s">
        <v>83</v>
      </c>
    </row>
    <row r="119" s="13" customFormat="1">
      <c r="A119" s="13"/>
      <c r="B119" s="224"/>
      <c r="C119" s="225"/>
      <c r="D119" s="226" t="s">
        <v>136</v>
      </c>
      <c r="E119" s="227" t="s">
        <v>19</v>
      </c>
      <c r="F119" s="228" t="s">
        <v>615</v>
      </c>
      <c r="G119" s="225"/>
      <c r="H119" s="229">
        <v>117.59999999999999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136</v>
      </c>
      <c r="AU119" s="235" t="s">
        <v>83</v>
      </c>
      <c r="AV119" s="13" t="s">
        <v>83</v>
      </c>
      <c r="AW119" s="13" t="s">
        <v>138</v>
      </c>
      <c r="AX119" s="13" t="s">
        <v>73</v>
      </c>
      <c r="AY119" s="235" t="s">
        <v>126</v>
      </c>
    </row>
    <row r="120" s="14" customFormat="1">
      <c r="A120" s="14"/>
      <c r="B120" s="236"/>
      <c r="C120" s="237"/>
      <c r="D120" s="226" t="s">
        <v>136</v>
      </c>
      <c r="E120" s="238" t="s">
        <v>19</v>
      </c>
      <c r="F120" s="239" t="s">
        <v>139</v>
      </c>
      <c r="G120" s="237"/>
      <c r="H120" s="240">
        <v>117.59999999999999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136</v>
      </c>
      <c r="AU120" s="246" t="s">
        <v>83</v>
      </c>
      <c r="AV120" s="14" t="s">
        <v>132</v>
      </c>
      <c r="AW120" s="14" t="s">
        <v>138</v>
      </c>
      <c r="AX120" s="14" t="s">
        <v>81</v>
      </c>
      <c r="AY120" s="246" t="s">
        <v>126</v>
      </c>
    </row>
    <row r="121" s="2" customFormat="1" ht="37.8" customHeight="1">
      <c r="A121" s="38"/>
      <c r="B121" s="39"/>
      <c r="C121" s="205" t="s">
        <v>175</v>
      </c>
      <c r="D121" s="205" t="s">
        <v>128</v>
      </c>
      <c r="E121" s="206" t="s">
        <v>186</v>
      </c>
      <c r="F121" s="207" t="s">
        <v>616</v>
      </c>
      <c r="G121" s="208" t="s">
        <v>159</v>
      </c>
      <c r="H121" s="209">
        <v>289</v>
      </c>
      <c r="I121" s="210"/>
      <c r="J121" s="211">
        <f>ROUND(I121*H121,2)</f>
        <v>0</v>
      </c>
      <c r="K121" s="212"/>
      <c r="L121" s="44"/>
      <c r="M121" s="213" t="s">
        <v>19</v>
      </c>
      <c r="N121" s="214" t="s">
        <v>44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132</v>
      </c>
      <c r="AT121" s="217" t="s">
        <v>128</v>
      </c>
      <c r="AU121" s="217" t="s">
        <v>83</v>
      </c>
      <c r="AY121" s="17" t="s">
        <v>126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81</v>
      </c>
      <c r="BK121" s="218">
        <f>ROUND(I121*H121,2)</f>
        <v>0</v>
      </c>
      <c r="BL121" s="17" t="s">
        <v>132</v>
      </c>
      <c r="BM121" s="217" t="s">
        <v>617</v>
      </c>
    </row>
    <row r="122" s="2" customFormat="1">
      <c r="A122" s="38"/>
      <c r="B122" s="39"/>
      <c r="C122" s="40"/>
      <c r="D122" s="219" t="s">
        <v>134</v>
      </c>
      <c r="E122" s="40"/>
      <c r="F122" s="220" t="s">
        <v>189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134</v>
      </c>
      <c r="AU122" s="17" t="s">
        <v>83</v>
      </c>
    </row>
    <row r="123" s="13" customFormat="1">
      <c r="A123" s="13"/>
      <c r="B123" s="224"/>
      <c r="C123" s="225"/>
      <c r="D123" s="226" t="s">
        <v>136</v>
      </c>
      <c r="E123" s="227" t="s">
        <v>19</v>
      </c>
      <c r="F123" s="228" t="s">
        <v>585</v>
      </c>
      <c r="G123" s="225"/>
      <c r="H123" s="229">
        <v>289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136</v>
      </c>
      <c r="AU123" s="235" t="s">
        <v>83</v>
      </c>
      <c r="AV123" s="13" t="s">
        <v>83</v>
      </c>
      <c r="AW123" s="13" t="s">
        <v>138</v>
      </c>
      <c r="AX123" s="13" t="s">
        <v>73</v>
      </c>
      <c r="AY123" s="235" t="s">
        <v>126</v>
      </c>
    </row>
    <row r="124" s="14" customFormat="1">
      <c r="A124" s="14"/>
      <c r="B124" s="236"/>
      <c r="C124" s="237"/>
      <c r="D124" s="226" t="s">
        <v>136</v>
      </c>
      <c r="E124" s="238" t="s">
        <v>19</v>
      </c>
      <c r="F124" s="239" t="s">
        <v>139</v>
      </c>
      <c r="G124" s="237"/>
      <c r="H124" s="240">
        <v>289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136</v>
      </c>
      <c r="AU124" s="246" t="s">
        <v>83</v>
      </c>
      <c r="AV124" s="14" t="s">
        <v>132</v>
      </c>
      <c r="AW124" s="14" t="s">
        <v>138</v>
      </c>
      <c r="AX124" s="14" t="s">
        <v>81</v>
      </c>
      <c r="AY124" s="246" t="s">
        <v>126</v>
      </c>
    </row>
    <row r="125" s="2" customFormat="1" ht="37.8" customHeight="1">
      <c r="A125" s="38"/>
      <c r="B125" s="39"/>
      <c r="C125" s="205" t="s">
        <v>181</v>
      </c>
      <c r="D125" s="205" t="s">
        <v>128</v>
      </c>
      <c r="E125" s="206" t="s">
        <v>200</v>
      </c>
      <c r="F125" s="207" t="s">
        <v>201</v>
      </c>
      <c r="G125" s="208" t="s">
        <v>159</v>
      </c>
      <c r="H125" s="209">
        <v>289</v>
      </c>
      <c r="I125" s="210"/>
      <c r="J125" s="211">
        <f>ROUND(I125*H125,2)</f>
        <v>0</v>
      </c>
      <c r="K125" s="212"/>
      <c r="L125" s="44"/>
      <c r="M125" s="213" t="s">
        <v>19</v>
      </c>
      <c r="N125" s="214" t="s">
        <v>44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132</v>
      </c>
      <c r="AT125" s="217" t="s">
        <v>128</v>
      </c>
      <c r="AU125" s="217" t="s">
        <v>83</v>
      </c>
      <c r="AY125" s="17" t="s">
        <v>126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81</v>
      </c>
      <c r="BK125" s="218">
        <f>ROUND(I125*H125,2)</f>
        <v>0</v>
      </c>
      <c r="BL125" s="17" t="s">
        <v>132</v>
      </c>
      <c r="BM125" s="217" t="s">
        <v>618</v>
      </c>
    </row>
    <row r="126" s="2" customFormat="1">
      <c r="A126" s="38"/>
      <c r="B126" s="39"/>
      <c r="C126" s="40"/>
      <c r="D126" s="219" t="s">
        <v>134</v>
      </c>
      <c r="E126" s="40"/>
      <c r="F126" s="220" t="s">
        <v>203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134</v>
      </c>
      <c r="AU126" s="17" t="s">
        <v>83</v>
      </c>
    </row>
    <row r="127" s="13" customFormat="1">
      <c r="A127" s="13"/>
      <c r="B127" s="224"/>
      <c r="C127" s="225"/>
      <c r="D127" s="226" t="s">
        <v>136</v>
      </c>
      <c r="E127" s="227" t="s">
        <v>19</v>
      </c>
      <c r="F127" s="228" t="s">
        <v>585</v>
      </c>
      <c r="G127" s="225"/>
      <c r="H127" s="229">
        <v>289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136</v>
      </c>
      <c r="AU127" s="235" t="s">
        <v>83</v>
      </c>
      <c r="AV127" s="13" t="s">
        <v>83</v>
      </c>
      <c r="AW127" s="13" t="s">
        <v>138</v>
      </c>
      <c r="AX127" s="13" t="s">
        <v>73</v>
      </c>
      <c r="AY127" s="235" t="s">
        <v>126</v>
      </c>
    </row>
    <row r="128" s="14" customFormat="1">
      <c r="A128" s="14"/>
      <c r="B128" s="236"/>
      <c r="C128" s="237"/>
      <c r="D128" s="226" t="s">
        <v>136</v>
      </c>
      <c r="E128" s="238" t="s">
        <v>19</v>
      </c>
      <c r="F128" s="239" t="s">
        <v>139</v>
      </c>
      <c r="G128" s="237"/>
      <c r="H128" s="240">
        <v>289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136</v>
      </c>
      <c r="AU128" s="246" t="s">
        <v>83</v>
      </c>
      <c r="AV128" s="14" t="s">
        <v>132</v>
      </c>
      <c r="AW128" s="14" t="s">
        <v>138</v>
      </c>
      <c r="AX128" s="14" t="s">
        <v>81</v>
      </c>
      <c r="AY128" s="246" t="s">
        <v>126</v>
      </c>
    </row>
    <row r="129" s="2" customFormat="1" ht="37.8" customHeight="1">
      <c r="A129" s="38"/>
      <c r="B129" s="39"/>
      <c r="C129" s="205" t="s">
        <v>180</v>
      </c>
      <c r="D129" s="205" t="s">
        <v>128</v>
      </c>
      <c r="E129" s="206" t="s">
        <v>209</v>
      </c>
      <c r="F129" s="207" t="s">
        <v>210</v>
      </c>
      <c r="G129" s="208" t="s">
        <v>159</v>
      </c>
      <c r="H129" s="209">
        <v>289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44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132</v>
      </c>
      <c r="AT129" s="217" t="s">
        <v>128</v>
      </c>
      <c r="AU129" s="217" t="s">
        <v>83</v>
      </c>
      <c r="AY129" s="17" t="s">
        <v>126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81</v>
      </c>
      <c r="BK129" s="218">
        <f>ROUND(I129*H129,2)</f>
        <v>0</v>
      </c>
      <c r="BL129" s="17" t="s">
        <v>132</v>
      </c>
      <c r="BM129" s="217" t="s">
        <v>619</v>
      </c>
    </row>
    <row r="130" s="2" customFormat="1">
      <c r="A130" s="38"/>
      <c r="B130" s="39"/>
      <c r="C130" s="40"/>
      <c r="D130" s="219" t="s">
        <v>134</v>
      </c>
      <c r="E130" s="40"/>
      <c r="F130" s="220" t="s">
        <v>212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134</v>
      </c>
      <c r="AU130" s="17" t="s">
        <v>83</v>
      </c>
    </row>
    <row r="131" s="13" customFormat="1">
      <c r="A131" s="13"/>
      <c r="B131" s="224"/>
      <c r="C131" s="225"/>
      <c r="D131" s="226" t="s">
        <v>136</v>
      </c>
      <c r="E131" s="227" t="s">
        <v>19</v>
      </c>
      <c r="F131" s="228" t="s">
        <v>585</v>
      </c>
      <c r="G131" s="225"/>
      <c r="H131" s="229">
        <v>289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136</v>
      </c>
      <c r="AU131" s="235" t="s">
        <v>83</v>
      </c>
      <c r="AV131" s="13" t="s">
        <v>83</v>
      </c>
      <c r="AW131" s="13" t="s">
        <v>138</v>
      </c>
      <c r="AX131" s="13" t="s">
        <v>73</v>
      </c>
      <c r="AY131" s="235" t="s">
        <v>126</v>
      </c>
    </row>
    <row r="132" s="14" customFormat="1">
      <c r="A132" s="14"/>
      <c r="B132" s="236"/>
      <c r="C132" s="237"/>
      <c r="D132" s="226" t="s">
        <v>136</v>
      </c>
      <c r="E132" s="238" t="s">
        <v>19</v>
      </c>
      <c r="F132" s="239" t="s">
        <v>139</v>
      </c>
      <c r="G132" s="237"/>
      <c r="H132" s="240">
        <v>289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136</v>
      </c>
      <c r="AU132" s="246" t="s">
        <v>83</v>
      </c>
      <c r="AV132" s="14" t="s">
        <v>132</v>
      </c>
      <c r="AW132" s="14" t="s">
        <v>138</v>
      </c>
      <c r="AX132" s="14" t="s">
        <v>81</v>
      </c>
      <c r="AY132" s="246" t="s">
        <v>126</v>
      </c>
    </row>
    <row r="133" s="2" customFormat="1" ht="24.15" customHeight="1">
      <c r="A133" s="38"/>
      <c r="B133" s="39"/>
      <c r="C133" s="205" t="s">
        <v>194</v>
      </c>
      <c r="D133" s="205" t="s">
        <v>128</v>
      </c>
      <c r="E133" s="206" t="s">
        <v>195</v>
      </c>
      <c r="F133" s="207" t="s">
        <v>196</v>
      </c>
      <c r="G133" s="208" t="s">
        <v>159</v>
      </c>
      <c r="H133" s="209">
        <v>289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44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132</v>
      </c>
      <c r="AT133" s="217" t="s">
        <v>128</v>
      </c>
      <c r="AU133" s="217" t="s">
        <v>83</v>
      </c>
      <c r="AY133" s="17" t="s">
        <v>126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81</v>
      </c>
      <c r="BK133" s="218">
        <f>ROUND(I133*H133,2)</f>
        <v>0</v>
      </c>
      <c r="BL133" s="17" t="s">
        <v>132</v>
      </c>
      <c r="BM133" s="217" t="s">
        <v>620</v>
      </c>
    </row>
    <row r="134" s="2" customFormat="1">
      <c r="A134" s="38"/>
      <c r="B134" s="39"/>
      <c r="C134" s="40"/>
      <c r="D134" s="219" t="s">
        <v>134</v>
      </c>
      <c r="E134" s="40"/>
      <c r="F134" s="220" t="s">
        <v>198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134</v>
      </c>
      <c r="AU134" s="17" t="s">
        <v>83</v>
      </c>
    </row>
    <row r="135" s="13" customFormat="1">
      <c r="A135" s="13"/>
      <c r="B135" s="224"/>
      <c r="C135" s="225"/>
      <c r="D135" s="226" t="s">
        <v>136</v>
      </c>
      <c r="E135" s="227" t="s">
        <v>19</v>
      </c>
      <c r="F135" s="228" t="s">
        <v>585</v>
      </c>
      <c r="G135" s="225"/>
      <c r="H135" s="229">
        <v>289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136</v>
      </c>
      <c r="AU135" s="235" t="s">
        <v>83</v>
      </c>
      <c r="AV135" s="13" t="s">
        <v>83</v>
      </c>
      <c r="AW135" s="13" t="s">
        <v>138</v>
      </c>
      <c r="AX135" s="13" t="s">
        <v>73</v>
      </c>
      <c r="AY135" s="235" t="s">
        <v>126</v>
      </c>
    </row>
    <row r="136" s="14" customFormat="1">
      <c r="A136" s="14"/>
      <c r="B136" s="236"/>
      <c r="C136" s="237"/>
      <c r="D136" s="226" t="s">
        <v>136</v>
      </c>
      <c r="E136" s="238" t="s">
        <v>19</v>
      </c>
      <c r="F136" s="239" t="s">
        <v>139</v>
      </c>
      <c r="G136" s="237"/>
      <c r="H136" s="240">
        <v>289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136</v>
      </c>
      <c r="AU136" s="246" t="s">
        <v>83</v>
      </c>
      <c r="AV136" s="14" t="s">
        <v>132</v>
      </c>
      <c r="AW136" s="14" t="s">
        <v>138</v>
      </c>
      <c r="AX136" s="14" t="s">
        <v>81</v>
      </c>
      <c r="AY136" s="246" t="s">
        <v>126</v>
      </c>
    </row>
    <row r="137" s="2" customFormat="1" ht="24.15" customHeight="1">
      <c r="A137" s="38"/>
      <c r="B137" s="39"/>
      <c r="C137" s="205" t="s">
        <v>8</v>
      </c>
      <c r="D137" s="205" t="s">
        <v>128</v>
      </c>
      <c r="E137" s="206" t="s">
        <v>248</v>
      </c>
      <c r="F137" s="207" t="s">
        <v>249</v>
      </c>
      <c r="G137" s="208" t="s">
        <v>159</v>
      </c>
      <c r="H137" s="209">
        <v>298.93200000000002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44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132</v>
      </c>
      <c r="AT137" s="217" t="s">
        <v>128</v>
      </c>
      <c r="AU137" s="217" t="s">
        <v>83</v>
      </c>
      <c r="AY137" s="17" t="s">
        <v>126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81</v>
      </c>
      <c r="BK137" s="218">
        <f>ROUND(I137*H137,2)</f>
        <v>0</v>
      </c>
      <c r="BL137" s="17" t="s">
        <v>132</v>
      </c>
      <c r="BM137" s="217" t="s">
        <v>621</v>
      </c>
    </row>
    <row r="138" s="2" customFormat="1">
      <c r="A138" s="38"/>
      <c r="B138" s="39"/>
      <c r="C138" s="40"/>
      <c r="D138" s="219" t="s">
        <v>134</v>
      </c>
      <c r="E138" s="40"/>
      <c r="F138" s="220" t="s">
        <v>251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134</v>
      </c>
      <c r="AU138" s="17" t="s">
        <v>83</v>
      </c>
    </row>
    <row r="139" s="2" customFormat="1" ht="16.5" customHeight="1">
      <c r="A139" s="38"/>
      <c r="B139" s="39"/>
      <c r="C139" s="257" t="s">
        <v>208</v>
      </c>
      <c r="D139" s="257" t="s">
        <v>304</v>
      </c>
      <c r="E139" s="258" t="s">
        <v>393</v>
      </c>
      <c r="F139" s="259" t="s">
        <v>394</v>
      </c>
      <c r="G139" s="260" t="s">
        <v>283</v>
      </c>
      <c r="H139" s="261">
        <v>523.13199999999995</v>
      </c>
      <c r="I139" s="262"/>
      <c r="J139" s="263">
        <f>ROUND(I139*H139,2)</f>
        <v>0</v>
      </c>
      <c r="K139" s="264"/>
      <c r="L139" s="265"/>
      <c r="M139" s="266" t="s">
        <v>19</v>
      </c>
      <c r="N139" s="267" t="s">
        <v>44</v>
      </c>
      <c r="O139" s="84"/>
      <c r="P139" s="215">
        <f>O139*H139</f>
        <v>0</v>
      </c>
      <c r="Q139" s="215">
        <v>1</v>
      </c>
      <c r="R139" s="215">
        <f>Q139*H139</f>
        <v>523.13199999999995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175</v>
      </c>
      <c r="AT139" s="217" t="s">
        <v>304</v>
      </c>
      <c r="AU139" s="217" t="s">
        <v>83</v>
      </c>
      <c r="AY139" s="17" t="s">
        <v>126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81</v>
      </c>
      <c r="BK139" s="218">
        <f>ROUND(I139*H139,2)</f>
        <v>0</v>
      </c>
      <c r="BL139" s="17" t="s">
        <v>132</v>
      </c>
      <c r="BM139" s="217" t="s">
        <v>622</v>
      </c>
    </row>
    <row r="140" s="13" customFormat="1">
      <c r="A140" s="13"/>
      <c r="B140" s="224"/>
      <c r="C140" s="225"/>
      <c r="D140" s="226" t="s">
        <v>136</v>
      </c>
      <c r="E140" s="227" t="s">
        <v>19</v>
      </c>
      <c r="F140" s="228" t="s">
        <v>623</v>
      </c>
      <c r="G140" s="225"/>
      <c r="H140" s="229">
        <v>523.13220000000001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136</v>
      </c>
      <c r="AU140" s="235" t="s">
        <v>83</v>
      </c>
      <c r="AV140" s="13" t="s">
        <v>83</v>
      </c>
      <c r="AW140" s="13" t="s">
        <v>138</v>
      </c>
      <c r="AX140" s="13" t="s">
        <v>73</v>
      </c>
      <c r="AY140" s="235" t="s">
        <v>126</v>
      </c>
    </row>
    <row r="141" s="14" customFormat="1">
      <c r="A141" s="14"/>
      <c r="B141" s="236"/>
      <c r="C141" s="237"/>
      <c r="D141" s="226" t="s">
        <v>136</v>
      </c>
      <c r="E141" s="238" t="s">
        <v>19</v>
      </c>
      <c r="F141" s="239" t="s">
        <v>139</v>
      </c>
      <c r="G141" s="237"/>
      <c r="H141" s="240">
        <v>523.13220000000001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136</v>
      </c>
      <c r="AU141" s="246" t="s">
        <v>83</v>
      </c>
      <c r="AV141" s="14" t="s">
        <v>132</v>
      </c>
      <c r="AW141" s="14" t="s">
        <v>138</v>
      </c>
      <c r="AX141" s="14" t="s">
        <v>81</v>
      </c>
      <c r="AY141" s="246" t="s">
        <v>126</v>
      </c>
    </row>
    <row r="142" s="2" customFormat="1" ht="37.8" customHeight="1">
      <c r="A142" s="38"/>
      <c r="B142" s="39"/>
      <c r="C142" s="205" t="s">
        <v>214</v>
      </c>
      <c r="D142" s="205" t="s">
        <v>128</v>
      </c>
      <c r="E142" s="206" t="s">
        <v>624</v>
      </c>
      <c r="F142" s="207" t="s">
        <v>625</v>
      </c>
      <c r="G142" s="208" t="s">
        <v>159</v>
      </c>
      <c r="H142" s="209">
        <v>91.200000000000003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44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132</v>
      </c>
      <c r="AT142" s="217" t="s">
        <v>128</v>
      </c>
      <c r="AU142" s="217" t="s">
        <v>83</v>
      </c>
      <c r="AY142" s="17" t="s">
        <v>126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81</v>
      </c>
      <c r="BK142" s="218">
        <f>ROUND(I142*H142,2)</f>
        <v>0</v>
      </c>
      <c r="BL142" s="17" t="s">
        <v>132</v>
      </c>
      <c r="BM142" s="217" t="s">
        <v>626</v>
      </c>
    </row>
    <row r="143" s="2" customFormat="1">
      <c r="A143" s="38"/>
      <c r="B143" s="39"/>
      <c r="C143" s="40"/>
      <c r="D143" s="219" t="s">
        <v>134</v>
      </c>
      <c r="E143" s="40"/>
      <c r="F143" s="220" t="s">
        <v>627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134</v>
      </c>
      <c r="AU143" s="17" t="s">
        <v>83</v>
      </c>
    </row>
    <row r="144" s="13" customFormat="1">
      <c r="A144" s="13"/>
      <c r="B144" s="224"/>
      <c r="C144" s="225"/>
      <c r="D144" s="226" t="s">
        <v>136</v>
      </c>
      <c r="E144" s="227" t="s">
        <v>19</v>
      </c>
      <c r="F144" s="228" t="s">
        <v>628</v>
      </c>
      <c r="G144" s="225"/>
      <c r="H144" s="229">
        <v>91.200000000000003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136</v>
      </c>
      <c r="AU144" s="235" t="s">
        <v>83</v>
      </c>
      <c r="AV144" s="13" t="s">
        <v>83</v>
      </c>
      <c r="AW144" s="13" t="s">
        <v>138</v>
      </c>
      <c r="AX144" s="13" t="s">
        <v>73</v>
      </c>
      <c r="AY144" s="235" t="s">
        <v>126</v>
      </c>
    </row>
    <row r="145" s="14" customFormat="1">
      <c r="A145" s="14"/>
      <c r="B145" s="236"/>
      <c r="C145" s="237"/>
      <c r="D145" s="226" t="s">
        <v>136</v>
      </c>
      <c r="E145" s="238" t="s">
        <v>19</v>
      </c>
      <c r="F145" s="239" t="s">
        <v>139</v>
      </c>
      <c r="G145" s="237"/>
      <c r="H145" s="240">
        <v>91.200000000000003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136</v>
      </c>
      <c r="AU145" s="246" t="s">
        <v>83</v>
      </c>
      <c r="AV145" s="14" t="s">
        <v>132</v>
      </c>
      <c r="AW145" s="14" t="s">
        <v>138</v>
      </c>
      <c r="AX145" s="14" t="s">
        <v>81</v>
      </c>
      <c r="AY145" s="246" t="s">
        <v>126</v>
      </c>
    </row>
    <row r="146" s="2" customFormat="1" ht="16.5" customHeight="1">
      <c r="A146" s="38"/>
      <c r="B146" s="39"/>
      <c r="C146" s="257" t="s">
        <v>137</v>
      </c>
      <c r="D146" s="257" t="s">
        <v>304</v>
      </c>
      <c r="E146" s="258" t="s">
        <v>629</v>
      </c>
      <c r="F146" s="259" t="s">
        <v>630</v>
      </c>
      <c r="G146" s="260" t="s">
        <v>283</v>
      </c>
      <c r="H146" s="261">
        <v>164.16</v>
      </c>
      <c r="I146" s="262"/>
      <c r="J146" s="263">
        <f>ROUND(I146*H146,2)</f>
        <v>0</v>
      </c>
      <c r="K146" s="264"/>
      <c r="L146" s="265"/>
      <c r="M146" s="266" t="s">
        <v>19</v>
      </c>
      <c r="N146" s="267" t="s">
        <v>44</v>
      </c>
      <c r="O146" s="84"/>
      <c r="P146" s="215">
        <f>O146*H146</f>
        <v>0</v>
      </c>
      <c r="Q146" s="215">
        <v>1</v>
      </c>
      <c r="R146" s="215">
        <f>Q146*H146</f>
        <v>164.16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175</v>
      </c>
      <c r="AT146" s="217" t="s">
        <v>304</v>
      </c>
      <c r="AU146" s="217" t="s">
        <v>83</v>
      </c>
      <c r="AY146" s="17" t="s">
        <v>126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81</v>
      </c>
      <c r="BK146" s="218">
        <f>ROUND(I146*H146,2)</f>
        <v>0</v>
      </c>
      <c r="BL146" s="17" t="s">
        <v>132</v>
      </c>
      <c r="BM146" s="217" t="s">
        <v>631</v>
      </c>
    </row>
    <row r="147" s="13" customFormat="1">
      <c r="A147" s="13"/>
      <c r="B147" s="224"/>
      <c r="C147" s="225"/>
      <c r="D147" s="226" t="s">
        <v>136</v>
      </c>
      <c r="E147" s="227" t="s">
        <v>19</v>
      </c>
      <c r="F147" s="228" t="s">
        <v>632</v>
      </c>
      <c r="G147" s="225"/>
      <c r="H147" s="229">
        <v>164.16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136</v>
      </c>
      <c r="AU147" s="235" t="s">
        <v>83</v>
      </c>
      <c r="AV147" s="13" t="s">
        <v>83</v>
      </c>
      <c r="AW147" s="13" t="s">
        <v>138</v>
      </c>
      <c r="AX147" s="13" t="s">
        <v>73</v>
      </c>
      <c r="AY147" s="235" t="s">
        <v>126</v>
      </c>
    </row>
    <row r="148" s="14" customFormat="1">
      <c r="A148" s="14"/>
      <c r="B148" s="236"/>
      <c r="C148" s="237"/>
      <c r="D148" s="226" t="s">
        <v>136</v>
      </c>
      <c r="E148" s="238" t="s">
        <v>19</v>
      </c>
      <c r="F148" s="239" t="s">
        <v>139</v>
      </c>
      <c r="G148" s="237"/>
      <c r="H148" s="240">
        <v>164.16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136</v>
      </c>
      <c r="AU148" s="246" t="s">
        <v>83</v>
      </c>
      <c r="AV148" s="14" t="s">
        <v>132</v>
      </c>
      <c r="AW148" s="14" t="s">
        <v>138</v>
      </c>
      <c r="AX148" s="14" t="s">
        <v>81</v>
      </c>
      <c r="AY148" s="246" t="s">
        <v>126</v>
      </c>
    </row>
    <row r="149" s="2" customFormat="1" ht="24.15" customHeight="1">
      <c r="A149" s="38"/>
      <c r="B149" s="39"/>
      <c r="C149" s="205" t="s">
        <v>227</v>
      </c>
      <c r="D149" s="205" t="s">
        <v>128</v>
      </c>
      <c r="E149" s="206" t="s">
        <v>281</v>
      </c>
      <c r="F149" s="207" t="s">
        <v>282</v>
      </c>
      <c r="G149" s="208" t="s">
        <v>283</v>
      </c>
      <c r="H149" s="209">
        <v>520.20000000000005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44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132</v>
      </c>
      <c r="AT149" s="217" t="s">
        <v>128</v>
      </c>
      <c r="AU149" s="217" t="s">
        <v>83</v>
      </c>
      <c r="AY149" s="17" t="s">
        <v>126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81</v>
      </c>
      <c r="BK149" s="218">
        <f>ROUND(I149*H149,2)</f>
        <v>0</v>
      </c>
      <c r="BL149" s="17" t="s">
        <v>132</v>
      </c>
      <c r="BM149" s="217" t="s">
        <v>633</v>
      </c>
    </row>
    <row r="150" s="2" customFormat="1">
      <c r="A150" s="38"/>
      <c r="B150" s="39"/>
      <c r="C150" s="40"/>
      <c r="D150" s="219" t="s">
        <v>134</v>
      </c>
      <c r="E150" s="40"/>
      <c r="F150" s="220" t="s">
        <v>285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134</v>
      </c>
      <c r="AU150" s="17" t="s">
        <v>83</v>
      </c>
    </row>
    <row r="151" s="13" customFormat="1">
      <c r="A151" s="13"/>
      <c r="B151" s="224"/>
      <c r="C151" s="225"/>
      <c r="D151" s="226" t="s">
        <v>136</v>
      </c>
      <c r="E151" s="227" t="s">
        <v>19</v>
      </c>
      <c r="F151" s="228" t="s">
        <v>634</v>
      </c>
      <c r="G151" s="225"/>
      <c r="H151" s="229">
        <v>520.20000000000005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136</v>
      </c>
      <c r="AU151" s="235" t="s">
        <v>83</v>
      </c>
      <c r="AV151" s="13" t="s">
        <v>83</v>
      </c>
      <c r="AW151" s="13" t="s">
        <v>138</v>
      </c>
      <c r="AX151" s="13" t="s">
        <v>73</v>
      </c>
      <c r="AY151" s="235" t="s">
        <v>126</v>
      </c>
    </row>
    <row r="152" s="14" customFormat="1">
      <c r="A152" s="14"/>
      <c r="B152" s="236"/>
      <c r="C152" s="237"/>
      <c r="D152" s="226" t="s">
        <v>136</v>
      </c>
      <c r="E152" s="238" t="s">
        <v>19</v>
      </c>
      <c r="F152" s="239" t="s">
        <v>139</v>
      </c>
      <c r="G152" s="237"/>
      <c r="H152" s="240">
        <v>520.20000000000005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136</v>
      </c>
      <c r="AU152" s="246" t="s">
        <v>83</v>
      </c>
      <c r="AV152" s="14" t="s">
        <v>132</v>
      </c>
      <c r="AW152" s="14" t="s">
        <v>138</v>
      </c>
      <c r="AX152" s="14" t="s">
        <v>81</v>
      </c>
      <c r="AY152" s="246" t="s">
        <v>126</v>
      </c>
    </row>
    <row r="153" s="2" customFormat="1" ht="21.75" customHeight="1">
      <c r="A153" s="38"/>
      <c r="B153" s="39"/>
      <c r="C153" s="205" t="s">
        <v>233</v>
      </c>
      <c r="D153" s="205" t="s">
        <v>128</v>
      </c>
      <c r="E153" s="206" t="s">
        <v>635</v>
      </c>
      <c r="F153" s="207" t="s">
        <v>636</v>
      </c>
      <c r="G153" s="208" t="s">
        <v>131</v>
      </c>
      <c r="H153" s="209">
        <v>228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44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132</v>
      </c>
      <c r="AT153" s="217" t="s">
        <v>128</v>
      </c>
      <c r="AU153" s="217" t="s">
        <v>83</v>
      </c>
      <c r="AY153" s="17" t="s">
        <v>126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81</v>
      </c>
      <c r="BK153" s="218">
        <f>ROUND(I153*H153,2)</f>
        <v>0</v>
      </c>
      <c r="BL153" s="17" t="s">
        <v>132</v>
      </c>
      <c r="BM153" s="217" t="s">
        <v>637</v>
      </c>
    </row>
    <row r="154" s="2" customFormat="1">
      <c r="A154" s="38"/>
      <c r="B154" s="39"/>
      <c r="C154" s="40"/>
      <c r="D154" s="219" t="s">
        <v>134</v>
      </c>
      <c r="E154" s="40"/>
      <c r="F154" s="220" t="s">
        <v>638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134</v>
      </c>
      <c r="AU154" s="17" t="s">
        <v>83</v>
      </c>
    </row>
    <row r="155" s="13" customFormat="1">
      <c r="A155" s="13"/>
      <c r="B155" s="224"/>
      <c r="C155" s="225"/>
      <c r="D155" s="226" t="s">
        <v>136</v>
      </c>
      <c r="E155" s="227" t="s">
        <v>19</v>
      </c>
      <c r="F155" s="228" t="s">
        <v>639</v>
      </c>
      <c r="G155" s="225"/>
      <c r="H155" s="229">
        <v>228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136</v>
      </c>
      <c r="AU155" s="235" t="s">
        <v>83</v>
      </c>
      <c r="AV155" s="13" t="s">
        <v>83</v>
      </c>
      <c r="AW155" s="13" t="s">
        <v>138</v>
      </c>
      <c r="AX155" s="13" t="s">
        <v>73</v>
      </c>
      <c r="AY155" s="235" t="s">
        <v>126</v>
      </c>
    </row>
    <row r="156" s="14" customFormat="1">
      <c r="A156" s="14"/>
      <c r="B156" s="236"/>
      <c r="C156" s="237"/>
      <c r="D156" s="226" t="s">
        <v>136</v>
      </c>
      <c r="E156" s="238" t="s">
        <v>19</v>
      </c>
      <c r="F156" s="239" t="s">
        <v>139</v>
      </c>
      <c r="G156" s="237"/>
      <c r="H156" s="240">
        <v>228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136</v>
      </c>
      <c r="AU156" s="246" t="s">
        <v>83</v>
      </c>
      <c r="AV156" s="14" t="s">
        <v>132</v>
      </c>
      <c r="AW156" s="14" t="s">
        <v>138</v>
      </c>
      <c r="AX156" s="14" t="s">
        <v>81</v>
      </c>
      <c r="AY156" s="246" t="s">
        <v>126</v>
      </c>
    </row>
    <row r="157" s="12" customFormat="1" ht="22.8" customHeight="1">
      <c r="A157" s="12"/>
      <c r="B157" s="189"/>
      <c r="C157" s="190"/>
      <c r="D157" s="191" t="s">
        <v>72</v>
      </c>
      <c r="E157" s="203" t="s">
        <v>132</v>
      </c>
      <c r="F157" s="203" t="s">
        <v>368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SUM(P158:P161)</f>
        <v>0</v>
      </c>
      <c r="Q157" s="197"/>
      <c r="R157" s="198">
        <f>SUM(R158:R161)</f>
        <v>43.109556000000005</v>
      </c>
      <c r="S157" s="197"/>
      <c r="T157" s="199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81</v>
      </c>
      <c r="AT157" s="201" t="s">
        <v>72</v>
      </c>
      <c r="AU157" s="201" t="s">
        <v>81</v>
      </c>
      <c r="AY157" s="200" t="s">
        <v>126</v>
      </c>
      <c r="BK157" s="202">
        <f>SUM(BK158:BK161)</f>
        <v>0</v>
      </c>
    </row>
    <row r="158" s="2" customFormat="1" ht="21.75" customHeight="1">
      <c r="A158" s="38"/>
      <c r="B158" s="39"/>
      <c r="C158" s="205" t="s">
        <v>241</v>
      </c>
      <c r="D158" s="205" t="s">
        <v>128</v>
      </c>
      <c r="E158" s="206" t="s">
        <v>640</v>
      </c>
      <c r="F158" s="207" t="s">
        <v>641</v>
      </c>
      <c r="G158" s="208" t="s">
        <v>159</v>
      </c>
      <c r="H158" s="209">
        <v>22.800000000000001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44</v>
      </c>
      <c r="O158" s="84"/>
      <c r="P158" s="215">
        <f>O158*H158</f>
        <v>0</v>
      </c>
      <c r="Q158" s="215">
        <v>1.8907700000000001</v>
      </c>
      <c r="R158" s="215">
        <f>Q158*H158</f>
        <v>43.109556000000005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132</v>
      </c>
      <c r="AT158" s="217" t="s">
        <v>128</v>
      </c>
      <c r="AU158" s="217" t="s">
        <v>83</v>
      </c>
      <c r="AY158" s="17" t="s">
        <v>126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81</v>
      </c>
      <c r="BK158" s="218">
        <f>ROUND(I158*H158,2)</f>
        <v>0</v>
      </c>
      <c r="BL158" s="17" t="s">
        <v>132</v>
      </c>
      <c r="BM158" s="217" t="s">
        <v>642</v>
      </c>
    </row>
    <row r="159" s="2" customFormat="1">
      <c r="A159" s="38"/>
      <c r="B159" s="39"/>
      <c r="C159" s="40"/>
      <c r="D159" s="219" t="s">
        <v>134</v>
      </c>
      <c r="E159" s="40"/>
      <c r="F159" s="220" t="s">
        <v>643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134</v>
      </c>
      <c r="AU159" s="17" t="s">
        <v>83</v>
      </c>
    </row>
    <row r="160" s="13" customFormat="1">
      <c r="A160" s="13"/>
      <c r="B160" s="224"/>
      <c r="C160" s="225"/>
      <c r="D160" s="226" t="s">
        <v>136</v>
      </c>
      <c r="E160" s="227" t="s">
        <v>19</v>
      </c>
      <c r="F160" s="228" t="s">
        <v>644</v>
      </c>
      <c r="G160" s="225"/>
      <c r="H160" s="229">
        <v>22.800000000000001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136</v>
      </c>
      <c r="AU160" s="235" t="s">
        <v>83</v>
      </c>
      <c r="AV160" s="13" t="s">
        <v>83</v>
      </c>
      <c r="AW160" s="13" t="s">
        <v>138</v>
      </c>
      <c r="AX160" s="13" t="s">
        <v>73</v>
      </c>
      <c r="AY160" s="235" t="s">
        <v>126</v>
      </c>
    </row>
    <row r="161" s="14" customFormat="1">
      <c r="A161" s="14"/>
      <c r="B161" s="236"/>
      <c r="C161" s="237"/>
      <c r="D161" s="226" t="s">
        <v>136</v>
      </c>
      <c r="E161" s="238" t="s">
        <v>19</v>
      </c>
      <c r="F161" s="239" t="s">
        <v>139</v>
      </c>
      <c r="G161" s="237"/>
      <c r="H161" s="240">
        <v>22.800000000000001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136</v>
      </c>
      <c r="AU161" s="246" t="s">
        <v>83</v>
      </c>
      <c r="AV161" s="14" t="s">
        <v>132</v>
      </c>
      <c r="AW161" s="14" t="s">
        <v>138</v>
      </c>
      <c r="AX161" s="14" t="s">
        <v>81</v>
      </c>
      <c r="AY161" s="246" t="s">
        <v>126</v>
      </c>
    </row>
    <row r="162" s="12" customFormat="1" ht="22.8" customHeight="1">
      <c r="A162" s="12"/>
      <c r="B162" s="189"/>
      <c r="C162" s="190"/>
      <c r="D162" s="191" t="s">
        <v>72</v>
      </c>
      <c r="E162" s="203" t="s">
        <v>175</v>
      </c>
      <c r="F162" s="203" t="s">
        <v>645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SUM(P163:P210)</f>
        <v>0</v>
      </c>
      <c r="Q162" s="197"/>
      <c r="R162" s="198">
        <f>SUM(R163:R210)</f>
        <v>20.32793367</v>
      </c>
      <c r="S162" s="197"/>
      <c r="T162" s="199">
        <f>SUM(T163:T210)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81</v>
      </c>
      <c r="AT162" s="201" t="s">
        <v>72</v>
      </c>
      <c r="AU162" s="201" t="s">
        <v>81</v>
      </c>
      <c r="AY162" s="200" t="s">
        <v>126</v>
      </c>
      <c r="BK162" s="202">
        <f>SUM(BK163:BK210)</f>
        <v>0</v>
      </c>
    </row>
    <row r="163" s="2" customFormat="1" ht="16.5" customHeight="1">
      <c r="A163" s="38"/>
      <c r="B163" s="39"/>
      <c r="C163" s="205" t="s">
        <v>247</v>
      </c>
      <c r="D163" s="205" t="s">
        <v>128</v>
      </c>
      <c r="E163" s="206" t="s">
        <v>646</v>
      </c>
      <c r="F163" s="207" t="s">
        <v>647</v>
      </c>
      <c r="G163" s="208" t="s">
        <v>372</v>
      </c>
      <c r="H163" s="209">
        <v>1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44</v>
      </c>
      <c r="O163" s="84"/>
      <c r="P163" s="215">
        <f>O163*H163</f>
        <v>0</v>
      </c>
      <c r="Q163" s="215">
        <v>0.45937</v>
      </c>
      <c r="R163" s="215">
        <f>Q163*H163</f>
        <v>0.45937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132</v>
      </c>
      <c r="AT163" s="217" t="s">
        <v>128</v>
      </c>
      <c r="AU163" s="217" t="s">
        <v>83</v>
      </c>
      <c r="AY163" s="17" t="s">
        <v>126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81</v>
      </c>
      <c r="BK163" s="218">
        <f>ROUND(I163*H163,2)</f>
        <v>0</v>
      </c>
      <c r="BL163" s="17" t="s">
        <v>132</v>
      </c>
      <c r="BM163" s="217" t="s">
        <v>648</v>
      </c>
    </row>
    <row r="164" s="2" customFormat="1">
      <c r="A164" s="38"/>
      <c r="B164" s="39"/>
      <c r="C164" s="40"/>
      <c r="D164" s="219" t="s">
        <v>134</v>
      </c>
      <c r="E164" s="40"/>
      <c r="F164" s="220" t="s">
        <v>649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134</v>
      </c>
      <c r="AU164" s="17" t="s">
        <v>83</v>
      </c>
    </row>
    <row r="165" s="13" customFormat="1">
      <c r="A165" s="13"/>
      <c r="B165" s="224"/>
      <c r="C165" s="225"/>
      <c r="D165" s="226" t="s">
        <v>136</v>
      </c>
      <c r="E165" s="227" t="s">
        <v>19</v>
      </c>
      <c r="F165" s="228" t="s">
        <v>81</v>
      </c>
      <c r="G165" s="225"/>
      <c r="H165" s="229">
        <v>1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136</v>
      </c>
      <c r="AU165" s="235" t="s">
        <v>83</v>
      </c>
      <c r="AV165" s="13" t="s">
        <v>83</v>
      </c>
      <c r="AW165" s="13" t="s">
        <v>138</v>
      </c>
      <c r="AX165" s="13" t="s">
        <v>73</v>
      </c>
      <c r="AY165" s="235" t="s">
        <v>126</v>
      </c>
    </row>
    <row r="166" s="14" customFormat="1">
      <c r="A166" s="14"/>
      <c r="B166" s="236"/>
      <c r="C166" s="237"/>
      <c r="D166" s="226" t="s">
        <v>136</v>
      </c>
      <c r="E166" s="238" t="s">
        <v>19</v>
      </c>
      <c r="F166" s="239" t="s">
        <v>139</v>
      </c>
      <c r="G166" s="237"/>
      <c r="H166" s="240">
        <v>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136</v>
      </c>
      <c r="AU166" s="246" t="s">
        <v>83</v>
      </c>
      <c r="AV166" s="14" t="s">
        <v>132</v>
      </c>
      <c r="AW166" s="14" t="s">
        <v>138</v>
      </c>
      <c r="AX166" s="14" t="s">
        <v>81</v>
      </c>
      <c r="AY166" s="246" t="s">
        <v>126</v>
      </c>
    </row>
    <row r="167" s="2" customFormat="1" ht="16.5" customHeight="1">
      <c r="A167" s="38"/>
      <c r="B167" s="39"/>
      <c r="C167" s="205" t="s">
        <v>253</v>
      </c>
      <c r="D167" s="205" t="s">
        <v>128</v>
      </c>
      <c r="E167" s="206" t="s">
        <v>650</v>
      </c>
      <c r="F167" s="207" t="s">
        <v>651</v>
      </c>
      <c r="G167" s="208" t="s">
        <v>147</v>
      </c>
      <c r="H167" s="209">
        <v>171.90000000000001</v>
      </c>
      <c r="I167" s="210"/>
      <c r="J167" s="211">
        <f>ROUND(I167*H167,2)</f>
        <v>0</v>
      </c>
      <c r="K167" s="212"/>
      <c r="L167" s="44"/>
      <c r="M167" s="213" t="s">
        <v>19</v>
      </c>
      <c r="N167" s="214" t="s">
        <v>44</v>
      </c>
      <c r="O167" s="84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7" t="s">
        <v>132</v>
      </c>
      <c r="AT167" s="217" t="s">
        <v>128</v>
      </c>
      <c r="AU167" s="217" t="s">
        <v>83</v>
      </c>
      <c r="AY167" s="17" t="s">
        <v>126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7" t="s">
        <v>81</v>
      </c>
      <c r="BK167" s="218">
        <f>ROUND(I167*H167,2)</f>
        <v>0</v>
      </c>
      <c r="BL167" s="17" t="s">
        <v>132</v>
      </c>
      <c r="BM167" s="217" t="s">
        <v>652</v>
      </c>
    </row>
    <row r="168" s="2" customFormat="1">
      <c r="A168" s="38"/>
      <c r="B168" s="39"/>
      <c r="C168" s="40"/>
      <c r="D168" s="219" t="s">
        <v>134</v>
      </c>
      <c r="E168" s="40"/>
      <c r="F168" s="220" t="s">
        <v>653</v>
      </c>
      <c r="G168" s="40"/>
      <c r="H168" s="40"/>
      <c r="I168" s="221"/>
      <c r="J168" s="40"/>
      <c r="K168" s="40"/>
      <c r="L168" s="44"/>
      <c r="M168" s="222"/>
      <c r="N168" s="22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134</v>
      </c>
      <c r="AU168" s="17" t="s">
        <v>83</v>
      </c>
    </row>
    <row r="169" s="13" customFormat="1">
      <c r="A169" s="13"/>
      <c r="B169" s="224"/>
      <c r="C169" s="225"/>
      <c r="D169" s="226" t="s">
        <v>136</v>
      </c>
      <c r="E169" s="227" t="s">
        <v>19</v>
      </c>
      <c r="F169" s="228" t="s">
        <v>654</v>
      </c>
      <c r="G169" s="225"/>
      <c r="H169" s="229">
        <v>171.90000000000001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136</v>
      </c>
      <c r="AU169" s="235" t="s">
        <v>83</v>
      </c>
      <c r="AV169" s="13" t="s">
        <v>83</v>
      </c>
      <c r="AW169" s="13" t="s">
        <v>138</v>
      </c>
      <c r="AX169" s="13" t="s">
        <v>73</v>
      </c>
      <c r="AY169" s="235" t="s">
        <v>126</v>
      </c>
    </row>
    <row r="170" s="14" customFormat="1">
      <c r="A170" s="14"/>
      <c r="B170" s="236"/>
      <c r="C170" s="237"/>
      <c r="D170" s="226" t="s">
        <v>136</v>
      </c>
      <c r="E170" s="238" t="s">
        <v>19</v>
      </c>
      <c r="F170" s="239" t="s">
        <v>139</v>
      </c>
      <c r="G170" s="237"/>
      <c r="H170" s="240">
        <v>171.90000000000001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136</v>
      </c>
      <c r="AU170" s="246" t="s">
        <v>83</v>
      </c>
      <c r="AV170" s="14" t="s">
        <v>132</v>
      </c>
      <c r="AW170" s="14" t="s">
        <v>138</v>
      </c>
      <c r="AX170" s="14" t="s">
        <v>81</v>
      </c>
      <c r="AY170" s="246" t="s">
        <v>126</v>
      </c>
    </row>
    <row r="171" s="2" customFormat="1" ht="16.5" customHeight="1">
      <c r="A171" s="38"/>
      <c r="B171" s="39"/>
      <c r="C171" s="205" t="s">
        <v>7</v>
      </c>
      <c r="D171" s="205" t="s">
        <v>128</v>
      </c>
      <c r="E171" s="206" t="s">
        <v>655</v>
      </c>
      <c r="F171" s="207" t="s">
        <v>656</v>
      </c>
      <c r="G171" s="208" t="s">
        <v>372</v>
      </c>
      <c r="H171" s="209">
        <v>5</v>
      </c>
      <c r="I171" s="210"/>
      <c r="J171" s="211">
        <f>ROUND(I171*H171,2)</f>
        <v>0</v>
      </c>
      <c r="K171" s="212"/>
      <c r="L171" s="44"/>
      <c r="M171" s="213" t="s">
        <v>19</v>
      </c>
      <c r="N171" s="214" t="s">
        <v>44</v>
      </c>
      <c r="O171" s="84"/>
      <c r="P171" s="215">
        <f>O171*H171</f>
        <v>0</v>
      </c>
      <c r="Q171" s="215">
        <v>0.41488999999999998</v>
      </c>
      <c r="R171" s="215">
        <f>Q171*H171</f>
        <v>2.0744499999999997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132</v>
      </c>
      <c r="AT171" s="217" t="s">
        <v>128</v>
      </c>
      <c r="AU171" s="217" t="s">
        <v>83</v>
      </c>
      <c r="AY171" s="17" t="s">
        <v>126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81</v>
      </c>
      <c r="BK171" s="218">
        <f>ROUND(I171*H171,2)</f>
        <v>0</v>
      </c>
      <c r="BL171" s="17" t="s">
        <v>132</v>
      </c>
      <c r="BM171" s="217" t="s">
        <v>657</v>
      </c>
    </row>
    <row r="172" s="2" customFormat="1">
      <c r="A172" s="38"/>
      <c r="B172" s="39"/>
      <c r="C172" s="40"/>
      <c r="D172" s="219" t="s">
        <v>134</v>
      </c>
      <c r="E172" s="40"/>
      <c r="F172" s="220" t="s">
        <v>658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134</v>
      </c>
      <c r="AU172" s="17" t="s">
        <v>83</v>
      </c>
    </row>
    <row r="173" s="13" customFormat="1">
      <c r="A173" s="13"/>
      <c r="B173" s="224"/>
      <c r="C173" s="225"/>
      <c r="D173" s="226" t="s">
        <v>136</v>
      </c>
      <c r="E173" s="227" t="s">
        <v>19</v>
      </c>
      <c r="F173" s="228" t="s">
        <v>156</v>
      </c>
      <c r="G173" s="225"/>
      <c r="H173" s="229">
        <v>5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136</v>
      </c>
      <c r="AU173" s="235" t="s">
        <v>83</v>
      </c>
      <c r="AV173" s="13" t="s">
        <v>83</v>
      </c>
      <c r="AW173" s="13" t="s">
        <v>138</v>
      </c>
      <c r="AX173" s="13" t="s">
        <v>73</v>
      </c>
      <c r="AY173" s="235" t="s">
        <v>126</v>
      </c>
    </row>
    <row r="174" s="14" customFormat="1">
      <c r="A174" s="14"/>
      <c r="B174" s="236"/>
      <c r="C174" s="237"/>
      <c r="D174" s="226" t="s">
        <v>136</v>
      </c>
      <c r="E174" s="238" t="s">
        <v>19</v>
      </c>
      <c r="F174" s="239" t="s">
        <v>139</v>
      </c>
      <c r="G174" s="237"/>
      <c r="H174" s="240">
        <v>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136</v>
      </c>
      <c r="AU174" s="246" t="s">
        <v>83</v>
      </c>
      <c r="AV174" s="14" t="s">
        <v>132</v>
      </c>
      <c r="AW174" s="14" t="s">
        <v>138</v>
      </c>
      <c r="AX174" s="14" t="s">
        <v>81</v>
      </c>
      <c r="AY174" s="246" t="s">
        <v>126</v>
      </c>
    </row>
    <row r="175" s="2" customFormat="1" ht="16.5" customHeight="1">
      <c r="A175" s="38"/>
      <c r="B175" s="39"/>
      <c r="C175" s="257" t="s">
        <v>264</v>
      </c>
      <c r="D175" s="257" t="s">
        <v>304</v>
      </c>
      <c r="E175" s="258" t="s">
        <v>659</v>
      </c>
      <c r="F175" s="259" t="s">
        <v>660</v>
      </c>
      <c r="G175" s="260" t="s">
        <v>372</v>
      </c>
      <c r="H175" s="261">
        <v>5</v>
      </c>
      <c r="I175" s="262"/>
      <c r="J175" s="263">
        <f>ROUND(I175*H175,2)</f>
        <v>0</v>
      </c>
      <c r="K175" s="264"/>
      <c r="L175" s="265"/>
      <c r="M175" s="266" t="s">
        <v>19</v>
      </c>
      <c r="N175" s="267" t="s">
        <v>44</v>
      </c>
      <c r="O175" s="84"/>
      <c r="P175" s="215">
        <f>O175*H175</f>
        <v>0</v>
      </c>
      <c r="Q175" s="215">
        <v>1.6000000000000001</v>
      </c>
      <c r="R175" s="215">
        <f>Q175*H175</f>
        <v>8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175</v>
      </c>
      <c r="AT175" s="217" t="s">
        <v>304</v>
      </c>
      <c r="AU175" s="217" t="s">
        <v>83</v>
      </c>
      <c r="AY175" s="17" t="s">
        <v>126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81</v>
      </c>
      <c r="BK175" s="218">
        <f>ROUND(I175*H175,2)</f>
        <v>0</v>
      </c>
      <c r="BL175" s="17" t="s">
        <v>132</v>
      </c>
      <c r="BM175" s="217" t="s">
        <v>661</v>
      </c>
    </row>
    <row r="176" s="2" customFormat="1" ht="16.5" customHeight="1">
      <c r="A176" s="38"/>
      <c r="B176" s="39"/>
      <c r="C176" s="205" t="s">
        <v>269</v>
      </c>
      <c r="D176" s="205" t="s">
        <v>128</v>
      </c>
      <c r="E176" s="206" t="s">
        <v>662</v>
      </c>
      <c r="F176" s="207" t="s">
        <v>663</v>
      </c>
      <c r="G176" s="208" t="s">
        <v>372</v>
      </c>
      <c r="H176" s="209">
        <v>5</v>
      </c>
      <c r="I176" s="210"/>
      <c r="J176" s="211">
        <f>ROUND(I176*H176,2)</f>
        <v>0</v>
      </c>
      <c r="K176" s="212"/>
      <c r="L176" s="44"/>
      <c r="M176" s="213" t="s">
        <v>19</v>
      </c>
      <c r="N176" s="214" t="s">
        <v>44</v>
      </c>
      <c r="O176" s="84"/>
      <c r="P176" s="215">
        <f>O176*H176</f>
        <v>0</v>
      </c>
      <c r="Q176" s="215">
        <v>0.01218</v>
      </c>
      <c r="R176" s="215">
        <f>Q176*H176</f>
        <v>0.060899999999999996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132</v>
      </c>
      <c r="AT176" s="217" t="s">
        <v>128</v>
      </c>
      <c r="AU176" s="217" t="s">
        <v>83</v>
      </c>
      <c r="AY176" s="17" t="s">
        <v>126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81</v>
      </c>
      <c r="BK176" s="218">
        <f>ROUND(I176*H176,2)</f>
        <v>0</v>
      </c>
      <c r="BL176" s="17" t="s">
        <v>132</v>
      </c>
      <c r="BM176" s="217" t="s">
        <v>664</v>
      </c>
    </row>
    <row r="177" s="2" customFormat="1">
      <c r="A177" s="38"/>
      <c r="B177" s="39"/>
      <c r="C177" s="40"/>
      <c r="D177" s="219" t="s">
        <v>134</v>
      </c>
      <c r="E177" s="40"/>
      <c r="F177" s="220" t="s">
        <v>665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134</v>
      </c>
      <c r="AU177" s="17" t="s">
        <v>83</v>
      </c>
    </row>
    <row r="178" s="13" customFormat="1">
      <c r="A178" s="13"/>
      <c r="B178" s="224"/>
      <c r="C178" s="225"/>
      <c r="D178" s="226" t="s">
        <v>136</v>
      </c>
      <c r="E178" s="227" t="s">
        <v>19</v>
      </c>
      <c r="F178" s="228" t="s">
        <v>156</v>
      </c>
      <c r="G178" s="225"/>
      <c r="H178" s="229">
        <v>5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136</v>
      </c>
      <c r="AU178" s="235" t="s">
        <v>83</v>
      </c>
      <c r="AV178" s="13" t="s">
        <v>83</v>
      </c>
      <c r="AW178" s="13" t="s">
        <v>138</v>
      </c>
      <c r="AX178" s="13" t="s">
        <v>73</v>
      </c>
      <c r="AY178" s="235" t="s">
        <v>126</v>
      </c>
    </row>
    <row r="179" s="14" customFormat="1">
      <c r="A179" s="14"/>
      <c r="B179" s="236"/>
      <c r="C179" s="237"/>
      <c r="D179" s="226" t="s">
        <v>136</v>
      </c>
      <c r="E179" s="238" t="s">
        <v>19</v>
      </c>
      <c r="F179" s="239" t="s">
        <v>139</v>
      </c>
      <c r="G179" s="237"/>
      <c r="H179" s="240">
        <v>5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136</v>
      </c>
      <c r="AU179" s="246" t="s">
        <v>83</v>
      </c>
      <c r="AV179" s="14" t="s">
        <v>132</v>
      </c>
      <c r="AW179" s="14" t="s">
        <v>138</v>
      </c>
      <c r="AX179" s="14" t="s">
        <v>81</v>
      </c>
      <c r="AY179" s="246" t="s">
        <v>126</v>
      </c>
    </row>
    <row r="180" s="2" customFormat="1" ht="16.5" customHeight="1">
      <c r="A180" s="38"/>
      <c r="B180" s="39"/>
      <c r="C180" s="257" t="s">
        <v>275</v>
      </c>
      <c r="D180" s="257" t="s">
        <v>304</v>
      </c>
      <c r="E180" s="258" t="s">
        <v>666</v>
      </c>
      <c r="F180" s="259" t="s">
        <v>667</v>
      </c>
      <c r="G180" s="260" t="s">
        <v>372</v>
      </c>
      <c r="H180" s="261">
        <v>5</v>
      </c>
      <c r="I180" s="262"/>
      <c r="J180" s="263">
        <f>ROUND(I180*H180,2)</f>
        <v>0</v>
      </c>
      <c r="K180" s="264"/>
      <c r="L180" s="265"/>
      <c r="M180" s="266" t="s">
        <v>19</v>
      </c>
      <c r="N180" s="267" t="s">
        <v>44</v>
      </c>
      <c r="O180" s="84"/>
      <c r="P180" s="215">
        <f>O180*H180</f>
        <v>0</v>
      </c>
      <c r="Q180" s="215">
        <v>0.54800000000000004</v>
      </c>
      <c r="R180" s="215">
        <f>Q180*H180</f>
        <v>2.7400000000000002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175</v>
      </c>
      <c r="AT180" s="217" t="s">
        <v>304</v>
      </c>
      <c r="AU180" s="217" t="s">
        <v>83</v>
      </c>
      <c r="AY180" s="17" t="s">
        <v>126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81</v>
      </c>
      <c r="BK180" s="218">
        <f>ROUND(I180*H180,2)</f>
        <v>0</v>
      </c>
      <c r="BL180" s="17" t="s">
        <v>132</v>
      </c>
      <c r="BM180" s="217" t="s">
        <v>668</v>
      </c>
    </row>
    <row r="181" s="2" customFormat="1" ht="16.5" customHeight="1">
      <c r="A181" s="38"/>
      <c r="B181" s="39"/>
      <c r="C181" s="205" t="s">
        <v>280</v>
      </c>
      <c r="D181" s="205" t="s">
        <v>128</v>
      </c>
      <c r="E181" s="206" t="s">
        <v>669</v>
      </c>
      <c r="F181" s="207" t="s">
        <v>670</v>
      </c>
      <c r="G181" s="208" t="s">
        <v>372</v>
      </c>
      <c r="H181" s="209">
        <v>12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44</v>
      </c>
      <c r="O181" s="84"/>
      <c r="P181" s="215">
        <f>O181*H181</f>
        <v>0</v>
      </c>
      <c r="Q181" s="215">
        <v>0.0098899999999999995</v>
      </c>
      <c r="R181" s="215">
        <f>Q181*H181</f>
        <v>0.11867999999999999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132</v>
      </c>
      <c r="AT181" s="217" t="s">
        <v>128</v>
      </c>
      <c r="AU181" s="217" t="s">
        <v>83</v>
      </c>
      <c r="AY181" s="17" t="s">
        <v>126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81</v>
      </c>
      <c r="BK181" s="218">
        <f>ROUND(I181*H181,2)</f>
        <v>0</v>
      </c>
      <c r="BL181" s="17" t="s">
        <v>132</v>
      </c>
      <c r="BM181" s="217" t="s">
        <v>671</v>
      </c>
    </row>
    <row r="182" s="2" customFormat="1">
      <c r="A182" s="38"/>
      <c r="B182" s="39"/>
      <c r="C182" s="40"/>
      <c r="D182" s="219" t="s">
        <v>134</v>
      </c>
      <c r="E182" s="40"/>
      <c r="F182" s="220" t="s">
        <v>672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134</v>
      </c>
      <c r="AU182" s="17" t="s">
        <v>83</v>
      </c>
    </row>
    <row r="183" s="13" customFormat="1">
      <c r="A183" s="13"/>
      <c r="B183" s="224"/>
      <c r="C183" s="225"/>
      <c r="D183" s="226" t="s">
        <v>136</v>
      </c>
      <c r="E183" s="227" t="s">
        <v>19</v>
      </c>
      <c r="F183" s="228" t="s">
        <v>8</v>
      </c>
      <c r="G183" s="225"/>
      <c r="H183" s="229">
        <v>12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136</v>
      </c>
      <c r="AU183" s="235" t="s">
        <v>83</v>
      </c>
      <c r="AV183" s="13" t="s">
        <v>83</v>
      </c>
      <c r="AW183" s="13" t="s">
        <v>138</v>
      </c>
      <c r="AX183" s="13" t="s">
        <v>73</v>
      </c>
      <c r="AY183" s="235" t="s">
        <v>126</v>
      </c>
    </row>
    <row r="184" s="14" customFormat="1">
      <c r="A184" s="14"/>
      <c r="B184" s="236"/>
      <c r="C184" s="237"/>
      <c r="D184" s="226" t="s">
        <v>136</v>
      </c>
      <c r="E184" s="238" t="s">
        <v>19</v>
      </c>
      <c r="F184" s="239" t="s">
        <v>139</v>
      </c>
      <c r="G184" s="237"/>
      <c r="H184" s="240">
        <v>12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136</v>
      </c>
      <c r="AU184" s="246" t="s">
        <v>83</v>
      </c>
      <c r="AV184" s="14" t="s">
        <v>132</v>
      </c>
      <c r="AW184" s="14" t="s">
        <v>138</v>
      </c>
      <c r="AX184" s="14" t="s">
        <v>81</v>
      </c>
      <c r="AY184" s="246" t="s">
        <v>126</v>
      </c>
    </row>
    <row r="185" s="2" customFormat="1" ht="16.5" customHeight="1">
      <c r="A185" s="38"/>
      <c r="B185" s="39"/>
      <c r="C185" s="257" t="s">
        <v>287</v>
      </c>
      <c r="D185" s="257" t="s">
        <v>304</v>
      </c>
      <c r="E185" s="258" t="s">
        <v>673</v>
      </c>
      <c r="F185" s="259" t="s">
        <v>674</v>
      </c>
      <c r="G185" s="260" t="s">
        <v>372</v>
      </c>
      <c r="H185" s="261">
        <v>4</v>
      </c>
      <c r="I185" s="262"/>
      <c r="J185" s="263">
        <f>ROUND(I185*H185,2)</f>
        <v>0</v>
      </c>
      <c r="K185" s="264"/>
      <c r="L185" s="265"/>
      <c r="M185" s="266" t="s">
        <v>19</v>
      </c>
      <c r="N185" s="267" t="s">
        <v>44</v>
      </c>
      <c r="O185" s="84"/>
      <c r="P185" s="215">
        <f>O185*H185</f>
        <v>0</v>
      </c>
      <c r="Q185" s="215">
        <v>0.52600000000000002</v>
      </c>
      <c r="R185" s="215">
        <f>Q185*H185</f>
        <v>2.1040000000000001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175</v>
      </c>
      <c r="AT185" s="217" t="s">
        <v>304</v>
      </c>
      <c r="AU185" s="217" t="s">
        <v>83</v>
      </c>
      <c r="AY185" s="17" t="s">
        <v>126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7" t="s">
        <v>81</v>
      </c>
      <c r="BK185" s="218">
        <f>ROUND(I185*H185,2)</f>
        <v>0</v>
      </c>
      <c r="BL185" s="17" t="s">
        <v>132</v>
      </c>
      <c r="BM185" s="217" t="s">
        <v>675</v>
      </c>
    </row>
    <row r="186" s="2" customFormat="1" ht="16.5" customHeight="1">
      <c r="A186" s="38"/>
      <c r="B186" s="39"/>
      <c r="C186" s="257" t="s">
        <v>293</v>
      </c>
      <c r="D186" s="257" t="s">
        <v>304</v>
      </c>
      <c r="E186" s="258" t="s">
        <v>676</v>
      </c>
      <c r="F186" s="259" t="s">
        <v>677</v>
      </c>
      <c r="G186" s="260" t="s">
        <v>372</v>
      </c>
      <c r="H186" s="261">
        <v>1</v>
      </c>
      <c r="I186" s="262"/>
      <c r="J186" s="263">
        <f>ROUND(I186*H186,2)</f>
        <v>0</v>
      </c>
      <c r="K186" s="264"/>
      <c r="L186" s="265"/>
      <c r="M186" s="266" t="s">
        <v>19</v>
      </c>
      <c r="N186" s="267" t="s">
        <v>44</v>
      </c>
      <c r="O186" s="84"/>
      <c r="P186" s="215">
        <f>O186*H186</f>
        <v>0</v>
      </c>
      <c r="Q186" s="215">
        <v>1.0540000000000001</v>
      </c>
      <c r="R186" s="215">
        <f>Q186*H186</f>
        <v>1.0540000000000001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175</v>
      </c>
      <c r="AT186" s="217" t="s">
        <v>304</v>
      </c>
      <c r="AU186" s="217" t="s">
        <v>83</v>
      </c>
      <c r="AY186" s="17" t="s">
        <v>126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81</v>
      </c>
      <c r="BK186" s="218">
        <f>ROUND(I186*H186,2)</f>
        <v>0</v>
      </c>
      <c r="BL186" s="17" t="s">
        <v>132</v>
      </c>
      <c r="BM186" s="217" t="s">
        <v>678</v>
      </c>
    </row>
    <row r="187" s="2" customFormat="1" ht="16.5" customHeight="1">
      <c r="A187" s="38"/>
      <c r="B187" s="39"/>
      <c r="C187" s="257" t="s">
        <v>298</v>
      </c>
      <c r="D187" s="257" t="s">
        <v>304</v>
      </c>
      <c r="E187" s="258" t="s">
        <v>679</v>
      </c>
      <c r="F187" s="259" t="s">
        <v>680</v>
      </c>
      <c r="G187" s="260" t="s">
        <v>372</v>
      </c>
      <c r="H187" s="261">
        <v>1</v>
      </c>
      <c r="I187" s="262"/>
      <c r="J187" s="263">
        <f>ROUND(I187*H187,2)</f>
        <v>0</v>
      </c>
      <c r="K187" s="264"/>
      <c r="L187" s="265"/>
      <c r="M187" s="266" t="s">
        <v>19</v>
      </c>
      <c r="N187" s="267" t="s">
        <v>44</v>
      </c>
      <c r="O187" s="84"/>
      <c r="P187" s="215">
        <f>O187*H187</f>
        <v>0</v>
      </c>
      <c r="Q187" s="215">
        <v>0.26200000000000001</v>
      </c>
      <c r="R187" s="215">
        <f>Q187*H187</f>
        <v>0.26200000000000001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175</v>
      </c>
      <c r="AT187" s="217" t="s">
        <v>304</v>
      </c>
      <c r="AU187" s="217" t="s">
        <v>83</v>
      </c>
      <c r="AY187" s="17" t="s">
        <v>126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81</v>
      </c>
      <c r="BK187" s="218">
        <f>ROUND(I187*H187,2)</f>
        <v>0</v>
      </c>
      <c r="BL187" s="17" t="s">
        <v>132</v>
      </c>
      <c r="BM187" s="217" t="s">
        <v>681</v>
      </c>
    </row>
    <row r="188" s="2" customFormat="1" ht="16.5" customHeight="1">
      <c r="A188" s="38"/>
      <c r="B188" s="39"/>
      <c r="C188" s="257" t="s">
        <v>303</v>
      </c>
      <c r="D188" s="257" t="s">
        <v>304</v>
      </c>
      <c r="E188" s="258" t="s">
        <v>682</v>
      </c>
      <c r="F188" s="259" t="s">
        <v>683</v>
      </c>
      <c r="G188" s="260" t="s">
        <v>372</v>
      </c>
      <c r="H188" s="261">
        <v>5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44</v>
      </c>
      <c r="O188" s="84"/>
      <c r="P188" s="215">
        <f>O188*H188</f>
        <v>0</v>
      </c>
      <c r="Q188" s="215">
        <v>0.040000000000000001</v>
      </c>
      <c r="R188" s="215">
        <f>Q188*H188</f>
        <v>0.20000000000000001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175</v>
      </c>
      <c r="AT188" s="217" t="s">
        <v>304</v>
      </c>
      <c r="AU188" s="217" t="s">
        <v>83</v>
      </c>
      <c r="AY188" s="17" t="s">
        <v>126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81</v>
      </c>
      <c r="BK188" s="218">
        <f>ROUND(I188*H188,2)</f>
        <v>0</v>
      </c>
      <c r="BL188" s="17" t="s">
        <v>132</v>
      </c>
      <c r="BM188" s="217" t="s">
        <v>684</v>
      </c>
    </row>
    <row r="189" s="2" customFormat="1" ht="16.5" customHeight="1">
      <c r="A189" s="38"/>
      <c r="B189" s="39"/>
      <c r="C189" s="257" t="s">
        <v>310</v>
      </c>
      <c r="D189" s="257" t="s">
        <v>304</v>
      </c>
      <c r="E189" s="258" t="s">
        <v>685</v>
      </c>
      <c r="F189" s="259" t="s">
        <v>686</v>
      </c>
      <c r="G189" s="260" t="s">
        <v>372</v>
      </c>
      <c r="H189" s="261">
        <v>1</v>
      </c>
      <c r="I189" s="262"/>
      <c r="J189" s="263">
        <f>ROUND(I189*H189,2)</f>
        <v>0</v>
      </c>
      <c r="K189" s="264"/>
      <c r="L189" s="265"/>
      <c r="M189" s="266" t="s">
        <v>19</v>
      </c>
      <c r="N189" s="267" t="s">
        <v>44</v>
      </c>
      <c r="O189" s="84"/>
      <c r="P189" s="215">
        <f>O189*H189</f>
        <v>0</v>
      </c>
      <c r="Q189" s="215">
        <v>0.068000000000000005</v>
      </c>
      <c r="R189" s="215">
        <f>Q189*H189</f>
        <v>0.068000000000000005</v>
      </c>
      <c r="S189" s="215">
        <v>0</v>
      </c>
      <c r="T189" s="21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7" t="s">
        <v>175</v>
      </c>
      <c r="AT189" s="217" t="s">
        <v>304</v>
      </c>
      <c r="AU189" s="217" t="s">
        <v>83</v>
      </c>
      <c r="AY189" s="17" t="s">
        <v>126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7" t="s">
        <v>81</v>
      </c>
      <c r="BK189" s="218">
        <f>ROUND(I189*H189,2)</f>
        <v>0</v>
      </c>
      <c r="BL189" s="17" t="s">
        <v>132</v>
      </c>
      <c r="BM189" s="217" t="s">
        <v>687</v>
      </c>
    </row>
    <row r="190" s="2" customFormat="1" ht="21.75" customHeight="1">
      <c r="A190" s="38"/>
      <c r="B190" s="39"/>
      <c r="C190" s="205" t="s">
        <v>315</v>
      </c>
      <c r="D190" s="205" t="s">
        <v>128</v>
      </c>
      <c r="E190" s="206" t="s">
        <v>688</v>
      </c>
      <c r="F190" s="207" t="s">
        <v>689</v>
      </c>
      <c r="G190" s="208" t="s">
        <v>372</v>
      </c>
      <c r="H190" s="209">
        <v>5</v>
      </c>
      <c r="I190" s="210"/>
      <c r="J190" s="211">
        <f>ROUND(I190*H190,2)</f>
        <v>0</v>
      </c>
      <c r="K190" s="212"/>
      <c r="L190" s="44"/>
      <c r="M190" s="213" t="s">
        <v>19</v>
      </c>
      <c r="N190" s="214" t="s">
        <v>44</v>
      </c>
      <c r="O190" s="84"/>
      <c r="P190" s="215">
        <f>O190*H190</f>
        <v>0</v>
      </c>
      <c r="Q190" s="215">
        <v>0.089999999999999997</v>
      </c>
      <c r="R190" s="215">
        <f>Q190*H190</f>
        <v>0.44999999999999996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132</v>
      </c>
      <c r="AT190" s="217" t="s">
        <v>128</v>
      </c>
      <c r="AU190" s="217" t="s">
        <v>83</v>
      </c>
      <c r="AY190" s="17" t="s">
        <v>126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81</v>
      </c>
      <c r="BK190" s="218">
        <f>ROUND(I190*H190,2)</f>
        <v>0</v>
      </c>
      <c r="BL190" s="17" t="s">
        <v>132</v>
      </c>
      <c r="BM190" s="217" t="s">
        <v>690</v>
      </c>
    </row>
    <row r="191" s="2" customFormat="1">
      <c r="A191" s="38"/>
      <c r="B191" s="39"/>
      <c r="C191" s="40"/>
      <c r="D191" s="219" t="s">
        <v>134</v>
      </c>
      <c r="E191" s="40"/>
      <c r="F191" s="220" t="s">
        <v>691</v>
      </c>
      <c r="G191" s="40"/>
      <c r="H191" s="40"/>
      <c r="I191" s="221"/>
      <c r="J191" s="40"/>
      <c r="K191" s="40"/>
      <c r="L191" s="44"/>
      <c r="M191" s="222"/>
      <c r="N191" s="22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134</v>
      </c>
      <c r="AU191" s="17" t="s">
        <v>83</v>
      </c>
    </row>
    <row r="192" s="13" customFormat="1">
      <c r="A192" s="13"/>
      <c r="B192" s="224"/>
      <c r="C192" s="225"/>
      <c r="D192" s="226" t="s">
        <v>136</v>
      </c>
      <c r="E192" s="227" t="s">
        <v>19</v>
      </c>
      <c r="F192" s="228" t="s">
        <v>156</v>
      </c>
      <c r="G192" s="225"/>
      <c r="H192" s="229">
        <v>5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136</v>
      </c>
      <c r="AU192" s="235" t="s">
        <v>83</v>
      </c>
      <c r="AV192" s="13" t="s">
        <v>83</v>
      </c>
      <c r="AW192" s="13" t="s">
        <v>138</v>
      </c>
      <c r="AX192" s="13" t="s">
        <v>73</v>
      </c>
      <c r="AY192" s="235" t="s">
        <v>126</v>
      </c>
    </row>
    <row r="193" s="14" customFormat="1">
      <c r="A193" s="14"/>
      <c r="B193" s="236"/>
      <c r="C193" s="237"/>
      <c r="D193" s="226" t="s">
        <v>136</v>
      </c>
      <c r="E193" s="238" t="s">
        <v>19</v>
      </c>
      <c r="F193" s="239" t="s">
        <v>139</v>
      </c>
      <c r="G193" s="237"/>
      <c r="H193" s="240">
        <v>5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136</v>
      </c>
      <c r="AU193" s="246" t="s">
        <v>83</v>
      </c>
      <c r="AV193" s="14" t="s">
        <v>132</v>
      </c>
      <c r="AW193" s="14" t="s">
        <v>138</v>
      </c>
      <c r="AX193" s="14" t="s">
        <v>81</v>
      </c>
      <c r="AY193" s="246" t="s">
        <v>126</v>
      </c>
    </row>
    <row r="194" s="2" customFormat="1" ht="16.5" customHeight="1">
      <c r="A194" s="38"/>
      <c r="B194" s="39"/>
      <c r="C194" s="257" t="s">
        <v>319</v>
      </c>
      <c r="D194" s="257" t="s">
        <v>304</v>
      </c>
      <c r="E194" s="258" t="s">
        <v>692</v>
      </c>
      <c r="F194" s="259" t="s">
        <v>693</v>
      </c>
      <c r="G194" s="260" t="s">
        <v>372</v>
      </c>
      <c r="H194" s="261">
        <v>5</v>
      </c>
      <c r="I194" s="262"/>
      <c r="J194" s="263">
        <f>ROUND(I194*H194,2)</f>
        <v>0</v>
      </c>
      <c r="K194" s="264"/>
      <c r="L194" s="265"/>
      <c r="M194" s="266" t="s">
        <v>19</v>
      </c>
      <c r="N194" s="267" t="s">
        <v>44</v>
      </c>
      <c r="O194" s="84"/>
      <c r="P194" s="215">
        <f>O194*H194</f>
        <v>0</v>
      </c>
      <c r="Q194" s="215">
        <v>0.069000000000000006</v>
      </c>
      <c r="R194" s="215">
        <f>Q194*H194</f>
        <v>0.34500000000000003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175</v>
      </c>
      <c r="AT194" s="217" t="s">
        <v>304</v>
      </c>
      <c r="AU194" s="217" t="s">
        <v>83</v>
      </c>
      <c r="AY194" s="17" t="s">
        <v>126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81</v>
      </c>
      <c r="BK194" s="218">
        <f>ROUND(I194*H194,2)</f>
        <v>0</v>
      </c>
      <c r="BL194" s="17" t="s">
        <v>132</v>
      </c>
      <c r="BM194" s="217" t="s">
        <v>694</v>
      </c>
    </row>
    <row r="195" s="2" customFormat="1" ht="16.5" customHeight="1">
      <c r="A195" s="38"/>
      <c r="B195" s="39"/>
      <c r="C195" s="205" t="s">
        <v>325</v>
      </c>
      <c r="D195" s="205" t="s">
        <v>128</v>
      </c>
      <c r="E195" s="206" t="s">
        <v>695</v>
      </c>
      <c r="F195" s="207" t="s">
        <v>696</v>
      </c>
      <c r="G195" s="208" t="s">
        <v>372</v>
      </c>
      <c r="H195" s="209">
        <v>1</v>
      </c>
      <c r="I195" s="210"/>
      <c r="J195" s="211">
        <f>ROUND(I195*H195,2)</f>
        <v>0</v>
      </c>
      <c r="K195" s="212"/>
      <c r="L195" s="44"/>
      <c r="M195" s="213" t="s">
        <v>19</v>
      </c>
      <c r="N195" s="214" t="s">
        <v>44</v>
      </c>
      <c r="O195" s="84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7" t="s">
        <v>132</v>
      </c>
      <c r="AT195" s="217" t="s">
        <v>128</v>
      </c>
      <c r="AU195" s="217" t="s">
        <v>83</v>
      </c>
      <c r="AY195" s="17" t="s">
        <v>126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7" t="s">
        <v>81</v>
      </c>
      <c r="BK195" s="218">
        <f>ROUND(I195*H195,2)</f>
        <v>0</v>
      </c>
      <c r="BL195" s="17" t="s">
        <v>132</v>
      </c>
      <c r="BM195" s="217" t="s">
        <v>697</v>
      </c>
    </row>
    <row r="196" s="2" customFormat="1">
      <c r="A196" s="38"/>
      <c r="B196" s="39"/>
      <c r="C196" s="40"/>
      <c r="D196" s="219" t="s">
        <v>134</v>
      </c>
      <c r="E196" s="40"/>
      <c r="F196" s="220" t="s">
        <v>698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134</v>
      </c>
      <c r="AU196" s="17" t="s">
        <v>83</v>
      </c>
    </row>
    <row r="197" s="13" customFormat="1">
      <c r="A197" s="13"/>
      <c r="B197" s="224"/>
      <c r="C197" s="225"/>
      <c r="D197" s="226" t="s">
        <v>136</v>
      </c>
      <c r="E197" s="227" t="s">
        <v>19</v>
      </c>
      <c r="F197" s="228" t="s">
        <v>81</v>
      </c>
      <c r="G197" s="225"/>
      <c r="H197" s="229">
        <v>1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136</v>
      </c>
      <c r="AU197" s="235" t="s">
        <v>83</v>
      </c>
      <c r="AV197" s="13" t="s">
        <v>83</v>
      </c>
      <c r="AW197" s="13" t="s">
        <v>138</v>
      </c>
      <c r="AX197" s="13" t="s">
        <v>73</v>
      </c>
      <c r="AY197" s="235" t="s">
        <v>126</v>
      </c>
    </row>
    <row r="198" s="14" customFormat="1">
      <c r="A198" s="14"/>
      <c r="B198" s="236"/>
      <c r="C198" s="237"/>
      <c r="D198" s="226" t="s">
        <v>136</v>
      </c>
      <c r="E198" s="238" t="s">
        <v>19</v>
      </c>
      <c r="F198" s="239" t="s">
        <v>139</v>
      </c>
      <c r="G198" s="237"/>
      <c r="H198" s="240">
        <v>1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136</v>
      </c>
      <c r="AU198" s="246" t="s">
        <v>83</v>
      </c>
      <c r="AV198" s="14" t="s">
        <v>132</v>
      </c>
      <c r="AW198" s="14" t="s">
        <v>138</v>
      </c>
      <c r="AX198" s="14" t="s">
        <v>81</v>
      </c>
      <c r="AY198" s="246" t="s">
        <v>126</v>
      </c>
    </row>
    <row r="199" s="2" customFormat="1" ht="16.5" customHeight="1">
      <c r="A199" s="38"/>
      <c r="B199" s="39"/>
      <c r="C199" s="257" t="s">
        <v>332</v>
      </c>
      <c r="D199" s="257" t="s">
        <v>304</v>
      </c>
      <c r="E199" s="258" t="s">
        <v>699</v>
      </c>
      <c r="F199" s="259" t="s">
        <v>700</v>
      </c>
      <c r="G199" s="260" t="s">
        <v>372</v>
      </c>
      <c r="H199" s="261">
        <v>1</v>
      </c>
      <c r="I199" s="262"/>
      <c r="J199" s="263">
        <f>ROUND(I199*H199,2)</f>
        <v>0</v>
      </c>
      <c r="K199" s="264"/>
      <c r="L199" s="265"/>
      <c r="M199" s="266" t="s">
        <v>19</v>
      </c>
      <c r="N199" s="267" t="s">
        <v>44</v>
      </c>
      <c r="O199" s="84"/>
      <c r="P199" s="215">
        <f>O199*H199</f>
        <v>0</v>
      </c>
      <c r="Q199" s="215">
        <v>0.0071999999999999998</v>
      </c>
      <c r="R199" s="215">
        <f>Q199*H199</f>
        <v>0.0071999999999999998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175</v>
      </c>
      <c r="AT199" s="217" t="s">
        <v>304</v>
      </c>
      <c r="AU199" s="217" t="s">
        <v>83</v>
      </c>
      <c r="AY199" s="17" t="s">
        <v>126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81</v>
      </c>
      <c r="BK199" s="218">
        <f>ROUND(I199*H199,2)</f>
        <v>0</v>
      </c>
      <c r="BL199" s="17" t="s">
        <v>132</v>
      </c>
      <c r="BM199" s="217" t="s">
        <v>701</v>
      </c>
    </row>
    <row r="200" s="2" customFormat="1" ht="16.5" customHeight="1">
      <c r="A200" s="38"/>
      <c r="B200" s="39"/>
      <c r="C200" s="205" t="s">
        <v>341</v>
      </c>
      <c r="D200" s="205" t="s">
        <v>128</v>
      </c>
      <c r="E200" s="206" t="s">
        <v>702</v>
      </c>
      <c r="F200" s="207" t="s">
        <v>703</v>
      </c>
      <c r="G200" s="208" t="s">
        <v>147</v>
      </c>
      <c r="H200" s="209">
        <v>171.90000000000001</v>
      </c>
      <c r="I200" s="210"/>
      <c r="J200" s="211">
        <f>ROUND(I200*H200,2)</f>
        <v>0</v>
      </c>
      <c r="K200" s="212"/>
      <c r="L200" s="44"/>
      <c r="M200" s="213" t="s">
        <v>19</v>
      </c>
      <c r="N200" s="214" t="s">
        <v>44</v>
      </c>
      <c r="O200" s="84"/>
      <c r="P200" s="215">
        <f>O200*H200</f>
        <v>0</v>
      </c>
      <c r="Q200" s="215">
        <v>2.0000000000000002E-05</v>
      </c>
      <c r="R200" s="215">
        <f>Q200*H200</f>
        <v>0.0034380000000000005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132</v>
      </c>
      <c r="AT200" s="217" t="s">
        <v>128</v>
      </c>
      <c r="AU200" s="217" t="s">
        <v>83</v>
      </c>
      <c r="AY200" s="17" t="s">
        <v>126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81</v>
      </c>
      <c r="BK200" s="218">
        <f>ROUND(I200*H200,2)</f>
        <v>0</v>
      </c>
      <c r="BL200" s="17" t="s">
        <v>132</v>
      </c>
      <c r="BM200" s="217" t="s">
        <v>704</v>
      </c>
    </row>
    <row r="201" s="2" customFormat="1">
      <c r="A201" s="38"/>
      <c r="B201" s="39"/>
      <c r="C201" s="40"/>
      <c r="D201" s="219" t="s">
        <v>134</v>
      </c>
      <c r="E201" s="40"/>
      <c r="F201" s="220" t="s">
        <v>705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134</v>
      </c>
      <c r="AU201" s="17" t="s">
        <v>83</v>
      </c>
    </row>
    <row r="202" s="13" customFormat="1">
      <c r="A202" s="13"/>
      <c r="B202" s="224"/>
      <c r="C202" s="225"/>
      <c r="D202" s="226" t="s">
        <v>136</v>
      </c>
      <c r="E202" s="227" t="s">
        <v>19</v>
      </c>
      <c r="F202" s="228" t="s">
        <v>654</v>
      </c>
      <c r="G202" s="225"/>
      <c r="H202" s="229">
        <v>171.90000000000001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136</v>
      </c>
      <c r="AU202" s="235" t="s">
        <v>83</v>
      </c>
      <c r="AV202" s="13" t="s">
        <v>83</v>
      </c>
      <c r="AW202" s="13" t="s">
        <v>138</v>
      </c>
      <c r="AX202" s="13" t="s">
        <v>73</v>
      </c>
      <c r="AY202" s="235" t="s">
        <v>126</v>
      </c>
    </row>
    <row r="203" s="14" customFormat="1">
      <c r="A203" s="14"/>
      <c r="B203" s="236"/>
      <c r="C203" s="237"/>
      <c r="D203" s="226" t="s">
        <v>136</v>
      </c>
      <c r="E203" s="238" t="s">
        <v>19</v>
      </c>
      <c r="F203" s="239" t="s">
        <v>139</v>
      </c>
      <c r="G203" s="237"/>
      <c r="H203" s="240">
        <v>171.90000000000001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136</v>
      </c>
      <c r="AU203" s="246" t="s">
        <v>83</v>
      </c>
      <c r="AV203" s="14" t="s">
        <v>132</v>
      </c>
      <c r="AW203" s="14" t="s">
        <v>138</v>
      </c>
      <c r="AX203" s="14" t="s">
        <v>81</v>
      </c>
      <c r="AY203" s="246" t="s">
        <v>126</v>
      </c>
    </row>
    <row r="204" s="2" customFormat="1" ht="16.5" customHeight="1">
      <c r="A204" s="38"/>
      <c r="B204" s="39"/>
      <c r="C204" s="257" t="s">
        <v>346</v>
      </c>
      <c r="D204" s="257" t="s">
        <v>304</v>
      </c>
      <c r="E204" s="258" t="s">
        <v>706</v>
      </c>
      <c r="F204" s="259" t="s">
        <v>707</v>
      </c>
      <c r="G204" s="260" t="s">
        <v>147</v>
      </c>
      <c r="H204" s="261">
        <v>174.47900000000001</v>
      </c>
      <c r="I204" s="262"/>
      <c r="J204" s="263">
        <f>ROUND(I204*H204,2)</f>
        <v>0</v>
      </c>
      <c r="K204" s="264"/>
      <c r="L204" s="265"/>
      <c r="M204" s="266" t="s">
        <v>19</v>
      </c>
      <c r="N204" s="267" t="s">
        <v>44</v>
      </c>
      <c r="O204" s="84"/>
      <c r="P204" s="215">
        <f>O204*H204</f>
        <v>0</v>
      </c>
      <c r="Q204" s="215">
        <v>0.01273</v>
      </c>
      <c r="R204" s="215">
        <f>Q204*H204</f>
        <v>2.2211176700000004</v>
      </c>
      <c r="S204" s="215">
        <v>0</v>
      </c>
      <c r="T204" s="21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7" t="s">
        <v>175</v>
      </c>
      <c r="AT204" s="217" t="s">
        <v>304</v>
      </c>
      <c r="AU204" s="217" t="s">
        <v>83</v>
      </c>
      <c r="AY204" s="17" t="s">
        <v>126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7" t="s">
        <v>81</v>
      </c>
      <c r="BK204" s="218">
        <f>ROUND(I204*H204,2)</f>
        <v>0</v>
      </c>
      <c r="BL204" s="17" t="s">
        <v>132</v>
      </c>
      <c r="BM204" s="217" t="s">
        <v>708</v>
      </c>
    </row>
    <row r="205" s="13" customFormat="1">
      <c r="A205" s="13"/>
      <c r="B205" s="224"/>
      <c r="C205" s="225"/>
      <c r="D205" s="226" t="s">
        <v>136</v>
      </c>
      <c r="E205" s="225"/>
      <c r="F205" s="228" t="s">
        <v>709</v>
      </c>
      <c r="G205" s="225"/>
      <c r="H205" s="229">
        <v>174.47900000000001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136</v>
      </c>
      <c r="AU205" s="235" t="s">
        <v>83</v>
      </c>
      <c r="AV205" s="13" t="s">
        <v>83</v>
      </c>
      <c r="AW205" s="13" t="s">
        <v>4</v>
      </c>
      <c r="AX205" s="13" t="s">
        <v>81</v>
      </c>
      <c r="AY205" s="235" t="s">
        <v>126</v>
      </c>
    </row>
    <row r="206" s="2" customFormat="1" ht="16.5" customHeight="1">
      <c r="A206" s="38"/>
      <c r="B206" s="39"/>
      <c r="C206" s="257" t="s">
        <v>351</v>
      </c>
      <c r="D206" s="257" t="s">
        <v>304</v>
      </c>
      <c r="E206" s="258" t="s">
        <v>710</v>
      </c>
      <c r="F206" s="259" t="s">
        <v>711</v>
      </c>
      <c r="G206" s="260" t="s">
        <v>147</v>
      </c>
      <c r="H206" s="261">
        <v>12</v>
      </c>
      <c r="I206" s="262"/>
      <c r="J206" s="263">
        <f>ROUND(I206*H206,2)</f>
        <v>0</v>
      </c>
      <c r="K206" s="264"/>
      <c r="L206" s="265"/>
      <c r="M206" s="266" t="s">
        <v>19</v>
      </c>
      <c r="N206" s="267" t="s">
        <v>44</v>
      </c>
      <c r="O206" s="84"/>
      <c r="P206" s="215">
        <f>O206*H206</f>
        <v>0</v>
      </c>
      <c r="Q206" s="215">
        <v>0.01269</v>
      </c>
      <c r="R206" s="215">
        <f>Q206*H206</f>
        <v>0.15228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175</v>
      </c>
      <c r="AT206" s="217" t="s">
        <v>304</v>
      </c>
      <c r="AU206" s="217" t="s">
        <v>83</v>
      </c>
      <c r="AY206" s="17" t="s">
        <v>126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81</v>
      </c>
      <c r="BK206" s="218">
        <f>ROUND(I206*H206,2)</f>
        <v>0</v>
      </c>
      <c r="BL206" s="17" t="s">
        <v>132</v>
      </c>
      <c r="BM206" s="217" t="s">
        <v>712</v>
      </c>
    </row>
    <row r="207" s="2" customFormat="1" ht="16.5" customHeight="1">
      <c r="A207" s="38"/>
      <c r="B207" s="39"/>
      <c r="C207" s="257" t="s">
        <v>357</v>
      </c>
      <c r="D207" s="257" t="s">
        <v>304</v>
      </c>
      <c r="E207" s="258" t="s">
        <v>713</v>
      </c>
      <c r="F207" s="259" t="s">
        <v>714</v>
      </c>
      <c r="G207" s="260" t="s">
        <v>372</v>
      </c>
      <c r="H207" s="261">
        <v>2</v>
      </c>
      <c r="I207" s="262"/>
      <c r="J207" s="263">
        <f>ROUND(I207*H207,2)</f>
        <v>0</v>
      </c>
      <c r="K207" s="264"/>
      <c r="L207" s="265"/>
      <c r="M207" s="266" t="s">
        <v>19</v>
      </c>
      <c r="N207" s="267" t="s">
        <v>44</v>
      </c>
      <c r="O207" s="84"/>
      <c r="P207" s="215">
        <f>O207*H207</f>
        <v>0</v>
      </c>
      <c r="Q207" s="215">
        <v>0.0020300000000000001</v>
      </c>
      <c r="R207" s="215">
        <f>Q207*H207</f>
        <v>0.0040600000000000002</v>
      </c>
      <c r="S207" s="215">
        <v>0</v>
      </c>
      <c r="T207" s="21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7" t="s">
        <v>175</v>
      </c>
      <c r="AT207" s="217" t="s">
        <v>304</v>
      </c>
      <c r="AU207" s="217" t="s">
        <v>83</v>
      </c>
      <c r="AY207" s="17" t="s">
        <v>126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7" t="s">
        <v>81</v>
      </c>
      <c r="BK207" s="218">
        <f>ROUND(I207*H207,2)</f>
        <v>0</v>
      </c>
      <c r="BL207" s="17" t="s">
        <v>132</v>
      </c>
      <c r="BM207" s="217" t="s">
        <v>715</v>
      </c>
    </row>
    <row r="208" s="2" customFormat="1" ht="16.5" customHeight="1">
      <c r="A208" s="38"/>
      <c r="B208" s="39"/>
      <c r="C208" s="257" t="s">
        <v>363</v>
      </c>
      <c r="D208" s="257" t="s">
        <v>304</v>
      </c>
      <c r="E208" s="258" t="s">
        <v>716</v>
      </c>
      <c r="F208" s="259" t="s">
        <v>717</v>
      </c>
      <c r="G208" s="260" t="s">
        <v>147</v>
      </c>
      <c r="H208" s="261">
        <v>171.90000000000001</v>
      </c>
      <c r="I208" s="262"/>
      <c r="J208" s="263">
        <f>ROUND(I208*H208,2)</f>
        <v>0</v>
      </c>
      <c r="K208" s="264"/>
      <c r="L208" s="265"/>
      <c r="M208" s="266" t="s">
        <v>19</v>
      </c>
      <c r="N208" s="267" t="s">
        <v>44</v>
      </c>
      <c r="O208" s="84"/>
      <c r="P208" s="215">
        <f>O208*H208</f>
        <v>0</v>
      </c>
      <c r="Q208" s="215">
        <v>2.0000000000000002E-05</v>
      </c>
      <c r="R208" s="215">
        <f>Q208*H208</f>
        <v>0.0034380000000000005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175</v>
      </c>
      <c r="AT208" s="217" t="s">
        <v>304</v>
      </c>
      <c r="AU208" s="217" t="s">
        <v>83</v>
      </c>
      <c r="AY208" s="17" t="s">
        <v>126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81</v>
      </c>
      <c r="BK208" s="218">
        <f>ROUND(I208*H208,2)</f>
        <v>0</v>
      </c>
      <c r="BL208" s="17" t="s">
        <v>132</v>
      </c>
      <c r="BM208" s="217" t="s">
        <v>718</v>
      </c>
    </row>
    <row r="209" s="13" customFormat="1">
      <c r="A209" s="13"/>
      <c r="B209" s="224"/>
      <c r="C209" s="225"/>
      <c r="D209" s="226" t="s">
        <v>136</v>
      </c>
      <c r="E209" s="227" t="s">
        <v>19</v>
      </c>
      <c r="F209" s="228" t="s">
        <v>719</v>
      </c>
      <c r="G209" s="225"/>
      <c r="H209" s="229">
        <v>171.90000000000001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136</v>
      </c>
      <c r="AU209" s="235" t="s">
        <v>83</v>
      </c>
      <c r="AV209" s="13" t="s">
        <v>83</v>
      </c>
      <c r="AW209" s="13" t="s">
        <v>138</v>
      </c>
      <c r="AX209" s="13" t="s">
        <v>73</v>
      </c>
      <c r="AY209" s="235" t="s">
        <v>126</v>
      </c>
    </row>
    <row r="210" s="14" customFormat="1">
      <c r="A210" s="14"/>
      <c r="B210" s="236"/>
      <c r="C210" s="237"/>
      <c r="D210" s="226" t="s">
        <v>136</v>
      </c>
      <c r="E210" s="238" t="s">
        <v>19</v>
      </c>
      <c r="F210" s="239" t="s">
        <v>139</v>
      </c>
      <c r="G210" s="237"/>
      <c r="H210" s="240">
        <v>171.90000000000001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136</v>
      </c>
      <c r="AU210" s="246" t="s">
        <v>83</v>
      </c>
      <c r="AV210" s="14" t="s">
        <v>132</v>
      </c>
      <c r="AW210" s="14" t="s">
        <v>138</v>
      </c>
      <c r="AX210" s="14" t="s">
        <v>81</v>
      </c>
      <c r="AY210" s="246" t="s">
        <v>126</v>
      </c>
    </row>
    <row r="211" s="12" customFormat="1" ht="22.8" customHeight="1">
      <c r="A211" s="12"/>
      <c r="B211" s="189"/>
      <c r="C211" s="190"/>
      <c r="D211" s="191" t="s">
        <v>72</v>
      </c>
      <c r="E211" s="203" t="s">
        <v>566</v>
      </c>
      <c r="F211" s="203" t="s">
        <v>567</v>
      </c>
      <c r="G211" s="190"/>
      <c r="H211" s="190"/>
      <c r="I211" s="193"/>
      <c r="J211" s="204">
        <f>BK211</f>
        <v>0</v>
      </c>
      <c r="K211" s="190"/>
      <c r="L211" s="195"/>
      <c r="M211" s="196"/>
      <c r="N211" s="197"/>
      <c r="O211" s="197"/>
      <c r="P211" s="198">
        <f>SUM(P212:P215)</f>
        <v>0</v>
      </c>
      <c r="Q211" s="197"/>
      <c r="R211" s="198">
        <f>SUM(R212:R215)</f>
        <v>0</v>
      </c>
      <c r="S211" s="197"/>
      <c r="T211" s="199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0" t="s">
        <v>81</v>
      </c>
      <c r="AT211" s="201" t="s">
        <v>72</v>
      </c>
      <c r="AU211" s="201" t="s">
        <v>81</v>
      </c>
      <c r="AY211" s="200" t="s">
        <v>126</v>
      </c>
      <c r="BK211" s="202">
        <f>SUM(BK212:BK215)</f>
        <v>0</v>
      </c>
    </row>
    <row r="212" s="2" customFormat="1" ht="24.15" customHeight="1">
      <c r="A212" s="38"/>
      <c r="B212" s="39"/>
      <c r="C212" s="205" t="s">
        <v>369</v>
      </c>
      <c r="D212" s="205" t="s">
        <v>128</v>
      </c>
      <c r="E212" s="206" t="s">
        <v>720</v>
      </c>
      <c r="F212" s="207" t="s">
        <v>721</v>
      </c>
      <c r="G212" s="208" t="s">
        <v>283</v>
      </c>
      <c r="H212" s="209">
        <v>198.73599999999999</v>
      </c>
      <c r="I212" s="210"/>
      <c r="J212" s="211">
        <f>ROUND(I212*H212,2)</f>
        <v>0</v>
      </c>
      <c r="K212" s="212"/>
      <c r="L212" s="44"/>
      <c r="M212" s="213" t="s">
        <v>19</v>
      </c>
      <c r="N212" s="214" t="s">
        <v>44</v>
      </c>
      <c r="O212" s="84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7" t="s">
        <v>132</v>
      </c>
      <c r="AT212" s="217" t="s">
        <v>128</v>
      </c>
      <c r="AU212" s="217" t="s">
        <v>83</v>
      </c>
      <c r="AY212" s="17" t="s">
        <v>126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7" t="s">
        <v>81</v>
      </c>
      <c r="BK212" s="218">
        <f>ROUND(I212*H212,2)</f>
        <v>0</v>
      </c>
      <c r="BL212" s="17" t="s">
        <v>132</v>
      </c>
      <c r="BM212" s="217" t="s">
        <v>722</v>
      </c>
    </row>
    <row r="213" s="2" customFormat="1">
      <c r="A213" s="38"/>
      <c r="B213" s="39"/>
      <c r="C213" s="40"/>
      <c r="D213" s="219" t="s">
        <v>134</v>
      </c>
      <c r="E213" s="40"/>
      <c r="F213" s="220" t="s">
        <v>723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134</v>
      </c>
      <c r="AU213" s="17" t="s">
        <v>83</v>
      </c>
    </row>
    <row r="214" s="13" customFormat="1">
      <c r="A214" s="13"/>
      <c r="B214" s="224"/>
      <c r="C214" s="225"/>
      <c r="D214" s="226" t="s">
        <v>136</v>
      </c>
      <c r="E214" s="227" t="s">
        <v>19</v>
      </c>
      <c r="F214" s="228" t="s">
        <v>724</v>
      </c>
      <c r="G214" s="225"/>
      <c r="H214" s="229">
        <v>198.73599999999999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136</v>
      </c>
      <c r="AU214" s="235" t="s">
        <v>83</v>
      </c>
      <c r="AV214" s="13" t="s">
        <v>83</v>
      </c>
      <c r="AW214" s="13" t="s">
        <v>138</v>
      </c>
      <c r="AX214" s="13" t="s">
        <v>73</v>
      </c>
      <c r="AY214" s="235" t="s">
        <v>126</v>
      </c>
    </row>
    <row r="215" s="14" customFormat="1">
      <c r="A215" s="14"/>
      <c r="B215" s="236"/>
      <c r="C215" s="237"/>
      <c r="D215" s="226" t="s">
        <v>136</v>
      </c>
      <c r="E215" s="238" t="s">
        <v>19</v>
      </c>
      <c r="F215" s="239" t="s">
        <v>139</v>
      </c>
      <c r="G215" s="237"/>
      <c r="H215" s="240">
        <v>198.73599999999999</v>
      </c>
      <c r="I215" s="241"/>
      <c r="J215" s="237"/>
      <c r="K215" s="237"/>
      <c r="L215" s="242"/>
      <c r="M215" s="268"/>
      <c r="N215" s="269"/>
      <c r="O215" s="269"/>
      <c r="P215" s="269"/>
      <c r="Q215" s="269"/>
      <c r="R215" s="269"/>
      <c r="S215" s="269"/>
      <c r="T215" s="27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136</v>
      </c>
      <c r="AU215" s="246" t="s">
        <v>83</v>
      </c>
      <c r="AV215" s="14" t="s">
        <v>132</v>
      </c>
      <c r="AW215" s="14" t="s">
        <v>138</v>
      </c>
      <c r="AX215" s="14" t="s">
        <v>81</v>
      </c>
      <c r="AY215" s="246" t="s">
        <v>126</v>
      </c>
    </row>
    <row r="216" s="2" customFormat="1" ht="6.96" customHeight="1">
      <c r="A216" s="38"/>
      <c r="B216" s="59"/>
      <c r="C216" s="60"/>
      <c r="D216" s="60"/>
      <c r="E216" s="60"/>
      <c r="F216" s="60"/>
      <c r="G216" s="60"/>
      <c r="H216" s="60"/>
      <c r="I216" s="60"/>
      <c r="J216" s="60"/>
      <c r="K216" s="60"/>
      <c r="L216" s="44"/>
      <c r="M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</row>
  </sheetData>
  <sheetProtection sheet="1" autoFilter="0" formatColumns="0" formatRows="0" objects="1" scenarios="1" spinCount="100000" saltValue="8NQ23ODvpE3RjdhqRDc2TtbaxEPMwe0BbIdfyY0trEcKvHCy6DygBI4lUeE1S+LlKFdVZgn1JFRReFmirSdoBw==" hashValue="yAmsO/IGUdP2fsgu2FTDeRU/IDOosrZm5tp+S4Ybrortn8fU4I3S3naBM8DfWtt8dCvve2iaFbF06Mfe7JsEQA==" algorithmName="SHA-512" password="CC35"/>
  <autoFilter ref="C83:K21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2/132154204"/>
    <hyperlink ref="F92" r:id="rId2" display="https://podminky.urs.cz/item/CS_URS_2025_02/151101102"/>
    <hyperlink ref="F99" r:id="rId3" display="https://podminky.urs.cz/item/CS_URS_2025_02/151101112"/>
    <hyperlink ref="F103" r:id="rId4" display="https://podminky.urs.cz/item/CS_URS_2025_02/151101201"/>
    <hyperlink ref="F107" r:id="rId5" display="https://podminky.urs.cz/item/CS_URS_2025_02/151101211"/>
    <hyperlink ref="F114" r:id="rId6" display="https://podminky.urs.cz/item/CS_URS_2025_02/151101301"/>
    <hyperlink ref="F118" r:id="rId7" display="https://podminky.urs.cz/item/CS_URS_2025_02/151101311"/>
    <hyperlink ref="F122" r:id="rId8" display="https://podminky.urs.cz/item/CS_URS_2025_02/161151103"/>
    <hyperlink ref="F126" r:id="rId9" display="https://podminky.urs.cz/item/CS_URS_2025_02/162751117"/>
    <hyperlink ref="F130" r:id="rId10" display="https://podminky.urs.cz/item/CS_URS_2025_02/162751119"/>
    <hyperlink ref="F134" r:id="rId11" display="https://podminky.urs.cz/item/CS_URS_2025_02/167151111"/>
    <hyperlink ref="F138" r:id="rId12" display="https://podminky.urs.cz/item/CS_URS_2025_02/174151101"/>
    <hyperlink ref="F143" r:id="rId13" display="https://podminky.urs.cz/item/CS_URS_2025_02/175151101"/>
    <hyperlink ref="F150" r:id="rId14" display="https://podminky.urs.cz/item/CS_URS_2025_02/171201231"/>
    <hyperlink ref="F154" r:id="rId15" display="https://podminky.urs.cz/item/CS_URS_2025_02/171152501"/>
    <hyperlink ref="F159" r:id="rId16" display="https://podminky.urs.cz/item/CS_URS_2025_02/451572111"/>
    <hyperlink ref="F164" r:id="rId17" display="https://podminky.urs.cz/item/CS_URS_2025_02/892372111"/>
    <hyperlink ref="F168" r:id="rId18" display="https://podminky.urs.cz/item/CS_URS_2025_02/892381111"/>
    <hyperlink ref="F172" r:id="rId19" display="https://podminky.urs.cz/item/CS_URS_2025_02/894410101"/>
    <hyperlink ref="F177" r:id="rId20" display="https://podminky.urs.cz/item/CS_URS_2025_02/894410232"/>
    <hyperlink ref="F182" r:id="rId21" display="https://podminky.urs.cz/item/CS_URS_2025_02/894410212"/>
    <hyperlink ref="F191" r:id="rId22" display="https://podminky.urs.cz/item/CS_URS_2025_02/899104112"/>
    <hyperlink ref="F196" r:id="rId23" display="https://podminky.urs.cz/item/CS_URS_2025_02/877370320"/>
    <hyperlink ref="F201" r:id="rId24" display="https://podminky.urs.cz/item/CS_URS_2025_02/871370320"/>
    <hyperlink ref="F213" r:id="rId25" display="https://podminky.urs.cz/item/CS_URS_2025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polní cesty C1 v k. ú. Chlum u Volar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725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11. 9. 2025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ROUND((SUM(BE83:BE97)),  2)</f>
        <v>0</v>
      </c>
      <c r="G33" s="38"/>
      <c r="H33" s="38"/>
      <c r="I33" s="148">
        <v>0.20999999999999999</v>
      </c>
      <c r="J33" s="147">
        <f>ROUND(((SUM(BE83:BE97))*I33),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ROUND((SUM(BF83:BF97)),  2)</f>
        <v>0</v>
      </c>
      <c r="G34" s="38"/>
      <c r="H34" s="38"/>
      <c r="I34" s="148">
        <v>0.12</v>
      </c>
      <c r="J34" s="147">
        <f>ROUND(((SUM(BF83:BF97))*I34),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ROUND((SUM(BG83:BG97)),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ROUND((SUM(BH83:BH97)),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ROUND((SUM(BI83:BI97)),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Rekonstrukce polní cesty C1 v k. ú. Chlum u Volar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SO04 - Rekonstrukce polní cesty C1 v k. ú. Chlum u Volar, DIO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Chlum u Volar</v>
      </c>
      <c r="G52" s="40"/>
      <c r="H52" s="40"/>
      <c r="I52" s="32" t="s">
        <v>23</v>
      </c>
      <c r="J52" s="72" t="str">
        <f>IF(J12="","",J12)</f>
        <v>11. 9. 2025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Státní pozemkový úřad, Pobočka Prachatice</v>
      </c>
      <c r="G54" s="40"/>
      <c r="H54" s="40"/>
      <c r="I54" s="32" t="s">
        <v>32</v>
      </c>
      <c r="J54" s="36" t="str">
        <f>E21</f>
        <v>Ing. Petr Kaplan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hidden="1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105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106</v>
      </c>
      <c r="E62" s="174"/>
      <c r="F62" s="174"/>
      <c r="G62" s="174"/>
      <c r="H62" s="174"/>
      <c r="I62" s="174"/>
      <c r="J62" s="175">
        <f>J86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110</v>
      </c>
      <c r="E63" s="174"/>
      <c r="F63" s="174"/>
      <c r="G63" s="174"/>
      <c r="H63" s="174"/>
      <c r="I63" s="174"/>
      <c r="J63" s="175">
        <f>J95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111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Rekonstrukce polní cesty C1 v k. ú. Chlum u Volar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94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SO04 - Rekonstrukce polní cesty C1 v k. ú. Chlum u Volar, DIO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Chlum u Volar</v>
      </c>
      <c r="G77" s="40"/>
      <c r="H77" s="40"/>
      <c r="I77" s="32" t="s">
        <v>23</v>
      </c>
      <c r="J77" s="72" t="str">
        <f>IF(J12="","",J12)</f>
        <v>11. 9. 2025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Státní pozemkový úřad, Pobočka Prachatice</v>
      </c>
      <c r="G79" s="40"/>
      <c r="H79" s="40"/>
      <c r="I79" s="32" t="s">
        <v>32</v>
      </c>
      <c r="J79" s="36" t="str">
        <f>E21</f>
        <v>Ing. Petr Kaplan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30</v>
      </c>
      <c r="D80" s="40"/>
      <c r="E80" s="40"/>
      <c r="F80" s="27" t="str">
        <f>IF(E18="","",E18)</f>
        <v>Vyplň údaj</v>
      </c>
      <c r="G80" s="40"/>
      <c r="H80" s="40"/>
      <c r="I80" s="32" t="s">
        <v>35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112</v>
      </c>
      <c r="D82" s="180" t="s">
        <v>58</v>
      </c>
      <c r="E82" s="180" t="s">
        <v>54</v>
      </c>
      <c r="F82" s="180" t="s">
        <v>55</v>
      </c>
      <c r="G82" s="180" t="s">
        <v>113</v>
      </c>
      <c r="H82" s="180" t="s">
        <v>114</v>
      </c>
      <c r="I82" s="180" t="s">
        <v>115</v>
      </c>
      <c r="J82" s="181" t="s">
        <v>98</v>
      </c>
      <c r="K82" s="182" t="s">
        <v>116</v>
      </c>
      <c r="L82" s="183"/>
      <c r="M82" s="92" t="s">
        <v>19</v>
      </c>
      <c r="N82" s="93" t="s">
        <v>43</v>
      </c>
      <c r="O82" s="93" t="s">
        <v>117</v>
      </c>
      <c r="P82" s="93" t="s">
        <v>118</v>
      </c>
      <c r="Q82" s="93" t="s">
        <v>119</v>
      </c>
      <c r="R82" s="93" t="s">
        <v>120</v>
      </c>
      <c r="S82" s="93" t="s">
        <v>121</v>
      </c>
      <c r="T82" s="94" t="s">
        <v>122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123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</f>
        <v>0</v>
      </c>
      <c r="Q83" s="96"/>
      <c r="R83" s="186">
        <f>R84</f>
        <v>0</v>
      </c>
      <c r="S83" s="96"/>
      <c r="T83" s="187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72</v>
      </c>
      <c r="AU83" s="17" t="s">
        <v>99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72</v>
      </c>
      <c r="E84" s="192" t="s">
        <v>124</v>
      </c>
      <c r="F84" s="192" t="s">
        <v>125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P85+P95</f>
        <v>0</v>
      </c>
      <c r="Q84" s="197"/>
      <c r="R84" s="198">
        <f>R85+R95</f>
        <v>0</v>
      </c>
      <c r="S84" s="197"/>
      <c r="T84" s="199">
        <f>T85+T95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73</v>
      </c>
      <c r="AY84" s="200" t="s">
        <v>126</v>
      </c>
      <c r="BK84" s="202">
        <f>BK85+BK95</f>
        <v>0</v>
      </c>
    </row>
    <row r="85" s="12" customFormat="1" ht="22.8" customHeight="1">
      <c r="A85" s="12"/>
      <c r="B85" s="189"/>
      <c r="C85" s="190"/>
      <c r="D85" s="191" t="s">
        <v>72</v>
      </c>
      <c r="E85" s="203" t="s">
        <v>181</v>
      </c>
      <c r="F85" s="203" t="s">
        <v>452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0</v>
      </c>
      <c r="S85" s="197"/>
      <c r="T85" s="19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81</v>
      </c>
      <c r="AT85" s="201" t="s">
        <v>72</v>
      </c>
      <c r="AU85" s="201" t="s">
        <v>81</v>
      </c>
      <c r="AY85" s="200" t="s">
        <v>126</v>
      </c>
      <c r="BK85" s="202">
        <f>BK86</f>
        <v>0</v>
      </c>
    </row>
    <row r="86" s="12" customFormat="1" ht="20.88" customHeight="1">
      <c r="A86" s="12"/>
      <c r="B86" s="189"/>
      <c r="C86" s="190"/>
      <c r="D86" s="191" t="s">
        <v>72</v>
      </c>
      <c r="E86" s="203" t="s">
        <v>453</v>
      </c>
      <c r="F86" s="203" t="s">
        <v>454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SUM(P87:P94)</f>
        <v>0</v>
      </c>
      <c r="Q86" s="197"/>
      <c r="R86" s="198">
        <f>SUM(R87:R94)</f>
        <v>0</v>
      </c>
      <c r="S86" s="197"/>
      <c r="T86" s="199">
        <f>SUM(T87:T94)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81</v>
      </c>
      <c r="AT86" s="201" t="s">
        <v>72</v>
      </c>
      <c r="AU86" s="201" t="s">
        <v>83</v>
      </c>
      <c r="AY86" s="200" t="s">
        <v>126</v>
      </c>
      <c r="BK86" s="202">
        <f>SUM(BK87:BK94)</f>
        <v>0</v>
      </c>
    </row>
    <row r="87" s="2" customFormat="1" ht="21.75" customHeight="1">
      <c r="A87" s="38"/>
      <c r="B87" s="39"/>
      <c r="C87" s="205" t="s">
        <v>81</v>
      </c>
      <c r="D87" s="205" t="s">
        <v>128</v>
      </c>
      <c r="E87" s="206" t="s">
        <v>726</v>
      </c>
      <c r="F87" s="207" t="s">
        <v>727</v>
      </c>
      <c r="G87" s="208" t="s">
        <v>372</v>
      </c>
      <c r="H87" s="209">
        <v>18</v>
      </c>
      <c r="I87" s="210"/>
      <c r="J87" s="211">
        <f>ROUND(I87*H87,2)</f>
        <v>0</v>
      </c>
      <c r="K87" s="212"/>
      <c r="L87" s="44"/>
      <c r="M87" s="213" t="s">
        <v>19</v>
      </c>
      <c r="N87" s="214" t="s">
        <v>44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132</v>
      </c>
      <c r="AT87" s="217" t="s">
        <v>128</v>
      </c>
      <c r="AU87" s="217" t="s">
        <v>144</v>
      </c>
      <c r="AY87" s="17" t="s">
        <v>126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81</v>
      </c>
      <c r="BK87" s="218">
        <f>ROUND(I87*H87,2)</f>
        <v>0</v>
      </c>
      <c r="BL87" s="17" t="s">
        <v>132</v>
      </c>
      <c r="BM87" s="217" t="s">
        <v>728</v>
      </c>
    </row>
    <row r="88" s="2" customFormat="1">
      <c r="A88" s="38"/>
      <c r="B88" s="39"/>
      <c r="C88" s="40"/>
      <c r="D88" s="219" t="s">
        <v>134</v>
      </c>
      <c r="E88" s="40"/>
      <c r="F88" s="220" t="s">
        <v>729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134</v>
      </c>
      <c r="AU88" s="17" t="s">
        <v>144</v>
      </c>
    </row>
    <row r="89" s="2" customFormat="1" ht="24.15" customHeight="1">
      <c r="A89" s="38"/>
      <c r="B89" s="39"/>
      <c r="C89" s="205" t="s">
        <v>83</v>
      </c>
      <c r="D89" s="205" t="s">
        <v>128</v>
      </c>
      <c r="E89" s="206" t="s">
        <v>730</v>
      </c>
      <c r="F89" s="207" t="s">
        <v>731</v>
      </c>
      <c r="G89" s="208" t="s">
        <v>372</v>
      </c>
      <c r="H89" s="209">
        <v>3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44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132</v>
      </c>
      <c r="AT89" s="217" t="s">
        <v>128</v>
      </c>
      <c r="AU89" s="217" t="s">
        <v>144</v>
      </c>
      <c r="AY89" s="17" t="s">
        <v>126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81</v>
      </c>
      <c r="BK89" s="218">
        <f>ROUND(I89*H89,2)</f>
        <v>0</v>
      </c>
      <c r="BL89" s="17" t="s">
        <v>132</v>
      </c>
      <c r="BM89" s="217" t="s">
        <v>732</v>
      </c>
    </row>
    <row r="90" s="2" customFormat="1">
      <c r="A90" s="38"/>
      <c r="B90" s="39"/>
      <c r="C90" s="40"/>
      <c r="D90" s="219" t="s">
        <v>134</v>
      </c>
      <c r="E90" s="40"/>
      <c r="F90" s="220" t="s">
        <v>733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134</v>
      </c>
      <c r="AU90" s="17" t="s">
        <v>144</v>
      </c>
    </row>
    <row r="91" s="2" customFormat="1" ht="21.75" customHeight="1">
      <c r="A91" s="38"/>
      <c r="B91" s="39"/>
      <c r="C91" s="205" t="s">
        <v>144</v>
      </c>
      <c r="D91" s="205" t="s">
        <v>128</v>
      </c>
      <c r="E91" s="206" t="s">
        <v>734</v>
      </c>
      <c r="F91" s="207" t="s">
        <v>735</v>
      </c>
      <c r="G91" s="208" t="s">
        <v>372</v>
      </c>
      <c r="H91" s="209">
        <v>3</v>
      </c>
      <c r="I91" s="210"/>
      <c r="J91" s="211">
        <f>ROUND(I91*H91,2)</f>
        <v>0</v>
      </c>
      <c r="K91" s="212"/>
      <c r="L91" s="44"/>
      <c r="M91" s="213" t="s">
        <v>19</v>
      </c>
      <c r="N91" s="214" t="s">
        <v>44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132</v>
      </c>
      <c r="AT91" s="217" t="s">
        <v>128</v>
      </c>
      <c r="AU91" s="217" t="s">
        <v>144</v>
      </c>
      <c r="AY91" s="17" t="s">
        <v>126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81</v>
      </c>
      <c r="BK91" s="218">
        <f>ROUND(I91*H91,2)</f>
        <v>0</v>
      </c>
      <c r="BL91" s="17" t="s">
        <v>132</v>
      </c>
      <c r="BM91" s="217" t="s">
        <v>736</v>
      </c>
    </row>
    <row r="92" s="2" customFormat="1">
      <c r="A92" s="38"/>
      <c r="B92" s="39"/>
      <c r="C92" s="40"/>
      <c r="D92" s="219" t="s">
        <v>134</v>
      </c>
      <c r="E92" s="40"/>
      <c r="F92" s="220" t="s">
        <v>737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134</v>
      </c>
      <c r="AU92" s="17" t="s">
        <v>144</v>
      </c>
    </row>
    <row r="93" s="2" customFormat="1" ht="16.5" customHeight="1">
      <c r="A93" s="38"/>
      <c r="B93" s="39"/>
      <c r="C93" s="205" t="s">
        <v>132</v>
      </c>
      <c r="D93" s="205" t="s">
        <v>128</v>
      </c>
      <c r="E93" s="206" t="s">
        <v>738</v>
      </c>
      <c r="F93" s="207" t="s">
        <v>739</v>
      </c>
      <c r="G93" s="208" t="s">
        <v>372</v>
      </c>
      <c r="H93" s="209">
        <v>18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44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132</v>
      </c>
      <c r="AT93" s="217" t="s">
        <v>128</v>
      </c>
      <c r="AU93" s="217" t="s">
        <v>144</v>
      </c>
      <c r="AY93" s="17" t="s">
        <v>126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81</v>
      </c>
      <c r="BK93" s="218">
        <f>ROUND(I93*H93,2)</f>
        <v>0</v>
      </c>
      <c r="BL93" s="17" t="s">
        <v>132</v>
      </c>
      <c r="BM93" s="217" t="s">
        <v>740</v>
      </c>
    </row>
    <row r="94" s="2" customFormat="1">
      <c r="A94" s="38"/>
      <c r="B94" s="39"/>
      <c r="C94" s="40"/>
      <c r="D94" s="219" t="s">
        <v>134</v>
      </c>
      <c r="E94" s="40"/>
      <c r="F94" s="220" t="s">
        <v>741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134</v>
      </c>
      <c r="AU94" s="17" t="s">
        <v>144</v>
      </c>
    </row>
    <row r="95" s="12" customFormat="1" ht="22.8" customHeight="1">
      <c r="A95" s="12"/>
      <c r="B95" s="189"/>
      <c r="C95" s="190"/>
      <c r="D95" s="191" t="s">
        <v>72</v>
      </c>
      <c r="E95" s="203" t="s">
        <v>566</v>
      </c>
      <c r="F95" s="203" t="s">
        <v>567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SUM(P96:P97)</f>
        <v>0</v>
      </c>
      <c r="Q95" s="197"/>
      <c r="R95" s="198">
        <f>SUM(R96:R97)</f>
        <v>0</v>
      </c>
      <c r="S95" s="197"/>
      <c r="T95" s="199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81</v>
      </c>
      <c r="AT95" s="201" t="s">
        <v>72</v>
      </c>
      <c r="AU95" s="201" t="s">
        <v>81</v>
      </c>
      <c r="AY95" s="200" t="s">
        <v>126</v>
      </c>
      <c r="BK95" s="202">
        <f>SUM(BK96:BK97)</f>
        <v>0</v>
      </c>
    </row>
    <row r="96" s="2" customFormat="1" ht="24.15" customHeight="1">
      <c r="A96" s="38"/>
      <c r="B96" s="39"/>
      <c r="C96" s="205" t="s">
        <v>156</v>
      </c>
      <c r="D96" s="205" t="s">
        <v>128</v>
      </c>
      <c r="E96" s="206" t="s">
        <v>569</v>
      </c>
      <c r="F96" s="207" t="s">
        <v>570</v>
      </c>
      <c r="G96" s="208" t="s">
        <v>283</v>
      </c>
      <c r="H96" s="209">
        <v>2.407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44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132</v>
      </c>
      <c r="AT96" s="217" t="s">
        <v>128</v>
      </c>
      <c r="AU96" s="217" t="s">
        <v>83</v>
      </c>
      <c r="AY96" s="17" t="s">
        <v>126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81</v>
      </c>
      <c r="BK96" s="218">
        <f>ROUND(I96*H96,2)</f>
        <v>0</v>
      </c>
      <c r="BL96" s="17" t="s">
        <v>132</v>
      </c>
      <c r="BM96" s="217" t="s">
        <v>742</v>
      </c>
    </row>
    <row r="97" s="2" customFormat="1">
      <c r="A97" s="38"/>
      <c r="B97" s="39"/>
      <c r="C97" s="40"/>
      <c r="D97" s="219" t="s">
        <v>134</v>
      </c>
      <c r="E97" s="40"/>
      <c r="F97" s="220" t="s">
        <v>572</v>
      </c>
      <c r="G97" s="40"/>
      <c r="H97" s="40"/>
      <c r="I97" s="221"/>
      <c r="J97" s="40"/>
      <c r="K97" s="40"/>
      <c r="L97" s="44"/>
      <c r="M97" s="271"/>
      <c r="N97" s="272"/>
      <c r="O97" s="273"/>
      <c r="P97" s="273"/>
      <c r="Q97" s="273"/>
      <c r="R97" s="273"/>
      <c r="S97" s="273"/>
      <c r="T97" s="274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134</v>
      </c>
      <c r="AU97" s="17" t="s">
        <v>83</v>
      </c>
    </row>
    <row r="98" s="2" customFormat="1" ht="6.96" customHeight="1">
      <c r="A98" s="38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44"/>
      <c r="M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</sheetData>
  <sheetProtection sheet="1" autoFilter="0" formatColumns="0" formatRows="0" objects="1" scenarios="1" spinCount="100000" saltValue="B0bhg63dzScpIX3wCI5tWCe8H2/h+m4kK8njf+YfCnr/pqAmpL6EVJutEgzGiijGZcRM1Dve9SnLfPwc8ojxcQ==" hashValue="OesAYPhgU/oVBPzjdZfdfK2b2G2d7CjD7R2Zd0yJJQj7Jpbh3WZ7xDeg9Qtn6KNfjhXAAYY0ylWELfEAwozTLQ==" algorithmName="SHA-512" password="CC35"/>
  <autoFilter ref="C82:K9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5_02/913121111"/>
    <hyperlink ref="F90" r:id="rId2" display="https://podminky.urs.cz/item/CS_URS_2025_02/913321115"/>
    <hyperlink ref="F92" r:id="rId3" display="https://podminky.urs.cz/item/CS_URS_2025_02/913311215"/>
    <hyperlink ref="F94" r:id="rId4" display="https://podminky.urs.cz/item/CS_URS_2025_02/913111215"/>
    <hyperlink ref="F97" r:id="rId5" display="https://podminky.urs.cz/item/CS_URS_2025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polní cesty C1 v k. ú. Chlum u Volar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743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11. 9. 2025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ROUND((SUM(BE83:BE104)),  2)</f>
        <v>0</v>
      </c>
      <c r="G33" s="38"/>
      <c r="H33" s="38"/>
      <c r="I33" s="148">
        <v>0.20999999999999999</v>
      </c>
      <c r="J33" s="147">
        <f>ROUND(((SUM(BE83:BE104))*I33),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ROUND((SUM(BF83:BF104)),  2)</f>
        <v>0</v>
      </c>
      <c r="G34" s="38"/>
      <c r="H34" s="38"/>
      <c r="I34" s="148">
        <v>0.12</v>
      </c>
      <c r="J34" s="147">
        <f>ROUND(((SUM(BF83:BF104))*I34),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ROUND((SUM(BG83:BG104)),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ROUND((SUM(BH83:BH104)),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ROUND((SUM(BI83:BI104)),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Rekonstrukce polní cesty C1 v k. ú. Chlum u Volar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900 - Vedlejší rozpočtové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Chlum u Volar</v>
      </c>
      <c r="G52" s="40"/>
      <c r="H52" s="40"/>
      <c r="I52" s="32" t="s">
        <v>23</v>
      </c>
      <c r="J52" s="72" t="str">
        <f>IF(J12="","",J12)</f>
        <v>11. 9. 2025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Státní pozemkový úřad, Pobočka Prachatice</v>
      </c>
      <c r="G54" s="40"/>
      <c r="H54" s="40"/>
      <c r="I54" s="32" t="s">
        <v>32</v>
      </c>
      <c r="J54" s="36" t="str">
        <f>E21</f>
        <v>Ing. Petr Kaplan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hidden="1" s="9" customFormat="1" ht="24.96" customHeight="1">
      <c r="A60" s="9"/>
      <c r="B60" s="165"/>
      <c r="C60" s="166"/>
      <c r="D60" s="167" t="s">
        <v>744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745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746</v>
      </c>
      <c r="E62" s="174"/>
      <c r="F62" s="174"/>
      <c r="G62" s="174"/>
      <c r="H62" s="174"/>
      <c r="I62" s="174"/>
      <c r="J62" s="175">
        <f>J97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747</v>
      </c>
      <c r="E63" s="174"/>
      <c r="F63" s="174"/>
      <c r="G63" s="174"/>
      <c r="H63" s="174"/>
      <c r="I63" s="174"/>
      <c r="J63" s="175">
        <f>J100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111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Rekonstrukce polní cesty C1 v k. ú. Chlum u Volar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94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900 - Vedlejší rozpočtové náklady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Chlum u Volar</v>
      </c>
      <c r="G77" s="40"/>
      <c r="H77" s="40"/>
      <c r="I77" s="32" t="s">
        <v>23</v>
      </c>
      <c r="J77" s="72" t="str">
        <f>IF(J12="","",J12)</f>
        <v>11. 9. 2025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Státní pozemkový úřad, Pobočka Prachatice</v>
      </c>
      <c r="G79" s="40"/>
      <c r="H79" s="40"/>
      <c r="I79" s="32" t="s">
        <v>32</v>
      </c>
      <c r="J79" s="36" t="str">
        <f>E21</f>
        <v>Ing. Petr Kaplan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30</v>
      </c>
      <c r="D80" s="40"/>
      <c r="E80" s="40"/>
      <c r="F80" s="27" t="str">
        <f>IF(E18="","",E18)</f>
        <v>Vyplň údaj</v>
      </c>
      <c r="G80" s="40"/>
      <c r="H80" s="40"/>
      <c r="I80" s="32" t="s">
        <v>35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112</v>
      </c>
      <c r="D82" s="180" t="s">
        <v>58</v>
      </c>
      <c r="E82" s="180" t="s">
        <v>54</v>
      </c>
      <c r="F82" s="180" t="s">
        <v>55</v>
      </c>
      <c r="G82" s="180" t="s">
        <v>113</v>
      </c>
      <c r="H82" s="180" t="s">
        <v>114</v>
      </c>
      <c r="I82" s="180" t="s">
        <v>115</v>
      </c>
      <c r="J82" s="181" t="s">
        <v>98</v>
      </c>
      <c r="K82" s="182" t="s">
        <v>116</v>
      </c>
      <c r="L82" s="183"/>
      <c r="M82" s="92" t="s">
        <v>19</v>
      </c>
      <c r="N82" s="93" t="s">
        <v>43</v>
      </c>
      <c r="O82" s="93" t="s">
        <v>117</v>
      </c>
      <c r="P82" s="93" t="s">
        <v>118</v>
      </c>
      <c r="Q82" s="93" t="s">
        <v>119</v>
      </c>
      <c r="R82" s="93" t="s">
        <v>120</v>
      </c>
      <c r="S82" s="93" t="s">
        <v>121</v>
      </c>
      <c r="T82" s="94" t="s">
        <v>122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123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</f>
        <v>0</v>
      </c>
      <c r="Q83" s="96"/>
      <c r="R83" s="186">
        <f>R84</f>
        <v>0</v>
      </c>
      <c r="S83" s="96"/>
      <c r="T83" s="187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72</v>
      </c>
      <c r="AU83" s="17" t="s">
        <v>99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72</v>
      </c>
      <c r="E84" s="192" t="s">
        <v>748</v>
      </c>
      <c r="F84" s="192" t="s">
        <v>91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P85+P97+P100</f>
        <v>0</v>
      </c>
      <c r="Q84" s="197"/>
      <c r="R84" s="198">
        <f>R85+R97+R100</f>
        <v>0</v>
      </c>
      <c r="S84" s="197"/>
      <c r="T84" s="199">
        <f>T85+T97+T100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156</v>
      </c>
      <c r="AT84" s="201" t="s">
        <v>72</v>
      </c>
      <c r="AU84" s="201" t="s">
        <v>73</v>
      </c>
      <c r="AY84" s="200" t="s">
        <v>126</v>
      </c>
      <c r="BK84" s="202">
        <f>BK85+BK97+BK100</f>
        <v>0</v>
      </c>
    </row>
    <row r="85" s="12" customFormat="1" ht="22.8" customHeight="1">
      <c r="A85" s="12"/>
      <c r="B85" s="189"/>
      <c r="C85" s="190"/>
      <c r="D85" s="191" t="s">
        <v>72</v>
      </c>
      <c r="E85" s="203" t="s">
        <v>749</v>
      </c>
      <c r="F85" s="203" t="s">
        <v>750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SUM(P86:P96)</f>
        <v>0</v>
      </c>
      <c r="Q85" s="197"/>
      <c r="R85" s="198">
        <f>SUM(R86:R96)</f>
        <v>0</v>
      </c>
      <c r="S85" s="197"/>
      <c r="T85" s="199">
        <f>SUM(T86:T96)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156</v>
      </c>
      <c r="AT85" s="201" t="s">
        <v>72</v>
      </c>
      <c r="AU85" s="201" t="s">
        <v>81</v>
      </c>
      <c r="AY85" s="200" t="s">
        <v>126</v>
      </c>
      <c r="BK85" s="202">
        <f>SUM(BK86:BK96)</f>
        <v>0</v>
      </c>
    </row>
    <row r="86" s="2" customFormat="1" ht="16.5" customHeight="1">
      <c r="A86" s="38"/>
      <c r="B86" s="39"/>
      <c r="C86" s="205" t="s">
        <v>81</v>
      </c>
      <c r="D86" s="205" t="s">
        <v>128</v>
      </c>
      <c r="E86" s="206" t="s">
        <v>751</v>
      </c>
      <c r="F86" s="207" t="s">
        <v>752</v>
      </c>
      <c r="G86" s="208" t="s">
        <v>753</v>
      </c>
      <c r="H86" s="209">
        <v>1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44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754</v>
      </c>
      <c r="AT86" s="217" t="s">
        <v>128</v>
      </c>
      <c r="AU86" s="217" t="s">
        <v>83</v>
      </c>
      <c r="AY86" s="17" t="s">
        <v>126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81</v>
      </c>
      <c r="BK86" s="218">
        <f>ROUND(I86*H86,2)</f>
        <v>0</v>
      </c>
      <c r="BL86" s="17" t="s">
        <v>754</v>
      </c>
      <c r="BM86" s="217" t="s">
        <v>755</v>
      </c>
    </row>
    <row r="87" s="2" customFormat="1">
      <c r="A87" s="38"/>
      <c r="B87" s="39"/>
      <c r="C87" s="40"/>
      <c r="D87" s="219" t="s">
        <v>134</v>
      </c>
      <c r="E87" s="40"/>
      <c r="F87" s="220" t="s">
        <v>756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134</v>
      </c>
      <c r="AU87" s="17" t="s">
        <v>83</v>
      </c>
    </row>
    <row r="88" s="2" customFormat="1" ht="16.5" customHeight="1">
      <c r="A88" s="38"/>
      <c r="B88" s="39"/>
      <c r="C88" s="205" t="s">
        <v>83</v>
      </c>
      <c r="D88" s="205" t="s">
        <v>128</v>
      </c>
      <c r="E88" s="206" t="s">
        <v>757</v>
      </c>
      <c r="F88" s="207" t="s">
        <v>758</v>
      </c>
      <c r="G88" s="208" t="s">
        <v>753</v>
      </c>
      <c r="H88" s="209">
        <v>1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44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754</v>
      </c>
      <c r="AT88" s="217" t="s">
        <v>128</v>
      </c>
      <c r="AU88" s="217" t="s">
        <v>83</v>
      </c>
      <c r="AY88" s="17" t="s">
        <v>126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81</v>
      </c>
      <c r="BK88" s="218">
        <f>ROUND(I88*H88,2)</f>
        <v>0</v>
      </c>
      <c r="BL88" s="17" t="s">
        <v>754</v>
      </c>
      <c r="BM88" s="217" t="s">
        <v>759</v>
      </c>
    </row>
    <row r="89" s="2" customFormat="1">
      <c r="A89" s="38"/>
      <c r="B89" s="39"/>
      <c r="C89" s="40"/>
      <c r="D89" s="219" t="s">
        <v>134</v>
      </c>
      <c r="E89" s="40"/>
      <c r="F89" s="220" t="s">
        <v>760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134</v>
      </c>
      <c r="AU89" s="17" t="s">
        <v>83</v>
      </c>
    </row>
    <row r="90" s="2" customFormat="1" ht="16.5" customHeight="1">
      <c r="A90" s="38"/>
      <c r="B90" s="39"/>
      <c r="C90" s="205" t="s">
        <v>144</v>
      </c>
      <c r="D90" s="205" t="s">
        <v>128</v>
      </c>
      <c r="E90" s="206" t="s">
        <v>761</v>
      </c>
      <c r="F90" s="207" t="s">
        <v>762</v>
      </c>
      <c r="G90" s="208" t="s">
        <v>753</v>
      </c>
      <c r="H90" s="209">
        <v>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44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754</v>
      </c>
      <c r="AT90" s="217" t="s">
        <v>128</v>
      </c>
      <c r="AU90" s="217" t="s">
        <v>83</v>
      </c>
      <c r="AY90" s="17" t="s">
        <v>126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81</v>
      </c>
      <c r="BK90" s="218">
        <f>ROUND(I90*H90,2)</f>
        <v>0</v>
      </c>
      <c r="BL90" s="17" t="s">
        <v>754</v>
      </c>
      <c r="BM90" s="217" t="s">
        <v>763</v>
      </c>
    </row>
    <row r="91" s="2" customFormat="1">
      <c r="A91" s="38"/>
      <c r="B91" s="39"/>
      <c r="C91" s="40"/>
      <c r="D91" s="219" t="s">
        <v>134</v>
      </c>
      <c r="E91" s="40"/>
      <c r="F91" s="220" t="s">
        <v>764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134</v>
      </c>
      <c r="AU91" s="17" t="s">
        <v>83</v>
      </c>
    </row>
    <row r="92" s="2" customFormat="1" ht="16.5" customHeight="1">
      <c r="A92" s="38"/>
      <c r="B92" s="39"/>
      <c r="C92" s="205" t="s">
        <v>132</v>
      </c>
      <c r="D92" s="205" t="s">
        <v>128</v>
      </c>
      <c r="E92" s="206" t="s">
        <v>765</v>
      </c>
      <c r="F92" s="207" t="s">
        <v>766</v>
      </c>
      <c r="G92" s="208" t="s">
        <v>753</v>
      </c>
      <c r="H92" s="209">
        <v>1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44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754</v>
      </c>
      <c r="AT92" s="217" t="s">
        <v>128</v>
      </c>
      <c r="AU92" s="217" t="s">
        <v>83</v>
      </c>
      <c r="AY92" s="17" t="s">
        <v>126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81</v>
      </c>
      <c r="BK92" s="218">
        <f>ROUND(I92*H92,2)</f>
        <v>0</v>
      </c>
      <c r="BL92" s="17" t="s">
        <v>754</v>
      </c>
      <c r="BM92" s="217" t="s">
        <v>767</v>
      </c>
    </row>
    <row r="93" s="2" customFormat="1" ht="16.5" customHeight="1">
      <c r="A93" s="38"/>
      <c r="B93" s="39"/>
      <c r="C93" s="205" t="s">
        <v>156</v>
      </c>
      <c r="D93" s="205" t="s">
        <v>128</v>
      </c>
      <c r="E93" s="206" t="s">
        <v>768</v>
      </c>
      <c r="F93" s="207" t="s">
        <v>769</v>
      </c>
      <c r="G93" s="208" t="s">
        <v>753</v>
      </c>
      <c r="H93" s="209">
        <v>1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44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754</v>
      </c>
      <c r="AT93" s="217" t="s">
        <v>128</v>
      </c>
      <c r="AU93" s="217" t="s">
        <v>83</v>
      </c>
      <c r="AY93" s="17" t="s">
        <v>126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81</v>
      </c>
      <c r="BK93" s="218">
        <f>ROUND(I93*H93,2)</f>
        <v>0</v>
      </c>
      <c r="BL93" s="17" t="s">
        <v>754</v>
      </c>
      <c r="BM93" s="217" t="s">
        <v>770</v>
      </c>
    </row>
    <row r="94" s="2" customFormat="1" ht="16.5" customHeight="1">
      <c r="A94" s="38"/>
      <c r="B94" s="39"/>
      <c r="C94" s="205" t="s">
        <v>163</v>
      </c>
      <c r="D94" s="205" t="s">
        <v>128</v>
      </c>
      <c r="E94" s="206" t="s">
        <v>771</v>
      </c>
      <c r="F94" s="207" t="s">
        <v>772</v>
      </c>
      <c r="G94" s="208" t="s">
        <v>753</v>
      </c>
      <c r="H94" s="209">
        <v>1</v>
      </c>
      <c r="I94" s="210"/>
      <c r="J94" s="211">
        <f>ROUND(I94*H94,2)</f>
        <v>0</v>
      </c>
      <c r="K94" s="212"/>
      <c r="L94" s="44"/>
      <c r="M94" s="213" t="s">
        <v>19</v>
      </c>
      <c r="N94" s="214" t="s">
        <v>44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754</v>
      </c>
      <c r="AT94" s="217" t="s">
        <v>128</v>
      </c>
      <c r="AU94" s="217" t="s">
        <v>83</v>
      </c>
      <c r="AY94" s="17" t="s">
        <v>126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81</v>
      </c>
      <c r="BK94" s="218">
        <f>ROUND(I94*H94,2)</f>
        <v>0</v>
      </c>
      <c r="BL94" s="17" t="s">
        <v>754</v>
      </c>
      <c r="BM94" s="217" t="s">
        <v>773</v>
      </c>
    </row>
    <row r="95" s="2" customFormat="1" ht="16.5" customHeight="1">
      <c r="A95" s="38"/>
      <c r="B95" s="39"/>
      <c r="C95" s="205" t="s">
        <v>169</v>
      </c>
      <c r="D95" s="205" t="s">
        <v>128</v>
      </c>
      <c r="E95" s="206" t="s">
        <v>774</v>
      </c>
      <c r="F95" s="207" t="s">
        <v>775</v>
      </c>
      <c r="G95" s="208" t="s">
        <v>753</v>
      </c>
      <c r="H95" s="209">
        <v>1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44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754</v>
      </c>
      <c r="AT95" s="217" t="s">
        <v>128</v>
      </c>
      <c r="AU95" s="217" t="s">
        <v>83</v>
      </c>
      <c r="AY95" s="17" t="s">
        <v>126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81</v>
      </c>
      <c r="BK95" s="218">
        <f>ROUND(I95*H95,2)</f>
        <v>0</v>
      </c>
      <c r="BL95" s="17" t="s">
        <v>754</v>
      </c>
      <c r="BM95" s="217" t="s">
        <v>776</v>
      </c>
    </row>
    <row r="96" s="2" customFormat="1">
      <c r="A96" s="38"/>
      <c r="B96" s="39"/>
      <c r="C96" s="40"/>
      <c r="D96" s="219" t="s">
        <v>134</v>
      </c>
      <c r="E96" s="40"/>
      <c r="F96" s="220" t="s">
        <v>777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134</v>
      </c>
      <c r="AU96" s="17" t="s">
        <v>83</v>
      </c>
    </row>
    <row r="97" s="12" customFormat="1" ht="22.8" customHeight="1">
      <c r="A97" s="12"/>
      <c r="B97" s="189"/>
      <c r="C97" s="190"/>
      <c r="D97" s="191" t="s">
        <v>72</v>
      </c>
      <c r="E97" s="203" t="s">
        <v>778</v>
      </c>
      <c r="F97" s="203" t="s">
        <v>779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SUM(P98:P99)</f>
        <v>0</v>
      </c>
      <c r="Q97" s="197"/>
      <c r="R97" s="198">
        <f>SUM(R98:R99)</f>
        <v>0</v>
      </c>
      <c r="S97" s="197"/>
      <c r="T97" s="199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156</v>
      </c>
      <c r="AT97" s="201" t="s">
        <v>72</v>
      </c>
      <c r="AU97" s="201" t="s">
        <v>81</v>
      </c>
      <c r="AY97" s="200" t="s">
        <v>126</v>
      </c>
      <c r="BK97" s="202">
        <f>SUM(BK98:BK99)</f>
        <v>0</v>
      </c>
    </row>
    <row r="98" s="2" customFormat="1" ht="16.5" customHeight="1">
      <c r="A98" s="38"/>
      <c r="B98" s="39"/>
      <c r="C98" s="205" t="s">
        <v>175</v>
      </c>
      <c r="D98" s="205" t="s">
        <v>128</v>
      </c>
      <c r="E98" s="206" t="s">
        <v>780</v>
      </c>
      <c r="F98" s="207" t="s">
        <v>779</v>
      </c>
      <c r="G98" s="208" t="s">
        <v>753</v>
      </c>
      <c r="H98" s="209">
        <v>1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44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754</v>
      </c>
      <c r="AT98" s="217" t="s">
        <v>128</v>
      </c>
      <c r="AU98" s="217" t="s">
        <v>83</v>
      </c>
      <c r="AY98" s="17" t="s">
        <v>126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81</v>
      </c>
      <c r="BK98" s="218">
        <f>ROUND(I98*H98,2)</f>
        <v>0</v>
      </c>
      <c r="BL98" s="17" t="s">
        <v>754</v>
      </c>
      <c r="BM98" s="217" t="s">
        <v>781</v>
      </c>
    </row>
    <row r="99" s="2" customFormat="1">
      <c r="A99" s="38"/>
      <c r="B99" s="39"/>
      <c r="C99" s="40"/>
      <c r="D99" s="219" t="s">
        <v>134</v>
      </c>
      <c r="E99" s="40"/>
      <c r="F99" s="220" t="s">
        <v>782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134</v>
      </c>
      <c r="AU99" s="17" t="s">
        <v>83</v>
      </c>
    </row>
    <row r="100" s="12" customFormat="1" ht="22.8" customHeight="1">
      <c r="A100" s="12"/>
      <c r="B100" s="189"/>
      <c r="C100" s="190"/>
      <c r="D100" s="191" t="s">
        <v>72</v>
      </c>
      <c r="E100" s="203" t="s">
        <v>783</v>
      </c>
      <c r="F100" s="203" t="s">
        <v>784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SUM(P101:P104)</f>
        <v>0</v>
      </c>
      <c r="Q100" s="197"/>
      <c r="R100" s="198">
        <f>SUM(R101:R104)</f>
        <v>0</v>
      </c>
      <c r="S100" s="197"/>
      <c r="T100" s="199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156</v>
      </c>
      <c r="AT100" s="201" t="s">
        <v>72</v>
      </c>
      <c r="AU100" s="201" t="s">
        <v>81</v>
      </c>
      <c r="AY100" s="200" t="s">
        <v>126</v>
      </c>
      <c r="BK100" s="202">
        <f>SUM(BK101:BK104)</f>
        <v>0</v>
      </c>
    </row>
    <row r="101" s="2" customFormat="1" ht="16.5" customHeight="1">
      <c r="A101" s="38"/>
      <c r="B101" s="39"/>
      <c r="C101" s="205" t="s">
        <v>180</v>
      </c>
      <c r="D101" s="205" t="s">
        <v>128</v>
      </c>
      <c r="E101" s="206" t="s">
        <v>785</v>
      </c>
      <c r="F101" s="207" t="s">
        <v>786</v>
      </c>
      <c r="G101" s="208" t="s">
        <v>753</v>
      </c>
      <c r="H101" s="209">
        <v>1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44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754</v>
      </c>
      <c r="AT101" s="217" t="s">
        <v>128</v>
      </c>
      <c r="AU101" s="217" t="s">
        <v>83</v>
      </c>
      <c r="AY101" s="17" t="s">
        <v>126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81</v>
      </c>
      <c r="BK101" s="218">
        <f>ROUND(I101*H101,2)</f>
        <v>0</v>
      </c>
      <c r="BL101" s="17" t="s">
        <v>754</v>
      </c>
      <c r="BM101" s="217" t="s">
        <v>787</v>
      </c>
    </row>
    <row r="102" s="2" customFormat="1">
      <c r="A102" s="38"/>
      <c r="B102" s="39"/>
      <c r="C102" s="40"/>
      <c r="D102" s="219" t="s">
        <v>134</v>
      </c>
      <c r="E102" s="40"/>
      <c r="F102" s="220" t="s">
        <v>788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134</v>
      </c>
      <c r="AU102" s="17" t="s">
        <v>83</v>
      </c>
    </row>
    <row r="103" s="2" customFormat="1" ht="16.5" customHeight="1">
      <c r="A103" s="38"/>
      <c r="B103" s="39"/>
      <c r="C103" s="205" t="s">
        <v>181</v>
      </c>
      <c r="D103" s="205" t="s">
        <v>128</v>
      </c>
      <c r="E103" s="206" t="s">
        <v>789</v>
      </c>
      <c r="F103" s="207" t="s">
        <v>790</v>
      </c>
      <c r="G103" s="208" t="s">
        <v>753</v>
      </c>
      <c r="H103" s="209">
        <v>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44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754</v>
      </c>
      <c r="AT103" s="217" t="s">
        <v>128</v>
      </c>
      <c r="AU103" s="217" t="s">
        <v>83</v>
      </c>
      <c r="AY103" s="17" t="s">
        <v>126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81</v>
      </c>
      <c r="BK103" s="218">
        <f>ROUND(I103*H103,2)</f>
        <v>0</v>
      </c>
      <c r="BL103" s="17" t="s">
        <v>754</v>
      </c>
      <c r="BM103" s="217" t="s">
        <v>791</v>
      </c>
    </row>
    <row r="104" s="2" customFormat="1" ht="16.5" customHeight="1">
      <c r="A104" s="38"/>
      <c r="B104" s="39"/>
      <c r="C104" s="205" t="s">
        <v>194</v>
      </c>
      <c r="D104" s="205" t="s">
        <v>128</v>
      </c>
      <c r="E104" s="206" t="s">
        <v>792</v>
      </c>
      <c r="F104" s="207" t="s">
        <v>793</v>
      </c>
      <c r="G104" s="208" t="s">
        <v>753</v>
      </c>
      <c r="H104" s="209">
        <v>1</v>
      </c>
      <c r="I104" s="210"/>
      <c r="J104" s="211">
        <f>ROUND(I104*H104,2)</f>
        <v>0</v>
      </c>
      <c r="K104" s="212"/>
      <c r="L104" s="44"/>
      <c r="M104" s="275" t="s">
        <v>19</v>
      </c>
      <c r="N104" s="276" t="s">
        <v>44</v>
      </c>
      <c r="O104" s="273"/>
      <c r="P104" s="277">
        <f>O104*H104</f>
        <v>0</v>
      </c>
      <c r="Q104" s="277">
        <v>0</v>
      </c>
      <c r="R104" s="277">
        <f>Q104*H104</f>
        <v>0</v>
      </c>
      <c r="S104" s="277">
        <v>0</v>
      </c>
      <c r="T104" s="27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754</v>
      </c>
      <c r="AT104" s="217" t="s">
        <v>128</v>
      </c>
      <c r="AU104" s="217" t="s">
        <v>83</v>
      </c>
      <c r="AY104" s="17" t="s">
        <v>126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81</v>
      </c>
      <c r="BK104" s="218">
        <f>ROUND(I104*H104,2)</f>
        <v>0</v>
      </c>
      <c r="BL104" s="17" t="s">
        <v>754</v>
      </c>
      <c r="BM104" s="217" t="s">
        <v>794</v>
      </c>
    </row>
    <row r="105" s="2" customFormat="1" ht="6.96" customHeight="1">
      <c r="A105" s="38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4"/>
      <c r="M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</sheetData>
  <sheetProtection sheet="1" autoFilter="0" formatColumns="0" formatRows="0" objects="1" scenarios="1" spinCount="100000" saltValue="7LfufoGwwyGVPdbo0ZtGh2A6pNW45JXW5+RISDUhq8HBLaCHG/tersxHPcZFx70X8eieqRlVB8BQZRlj7HSrcg==" hashValue="DnXbGo1Aea/CEmHc8l9YwF+9Ph0R9yYVUie+mTW9XKSdTiZOUWJL8CmeJCdB1Z+/auygHfGr/0r3LUsthNQWcA==" algorithmName="SHA-512" password="CC35"/>
  <autoFilter ref="C82:K10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2/012103000"/>
    <hyperlink ref="F89" r:id="rId2" display="https://podminky.urs.cz/item/CS_URS_2025_02/012203000"/>
    <hyperlink ref="F91" r:id="rId3" display="https://podminky.urs.cz/item/CS_URS_2025_02/012303000"/>
    <hyperlink ref="F96" r:id="rId4" display="https://podminky.urs.cz/item/CS_URS_2025_02/013254000"/>
    <hyperlink ref="F99" r:id="rId5" display="https://podminky.urs.cz/item/CS_URS_2025_02/030001000"/>
    <hyperlink ref="F102" r:id="rId6" display="https://podminky.urs.cz/item/CS_URS_2025_02/04313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Kučera Jaroslav Ing.</dc:creator>
  <cp:lastModifiedBy>Kučera Jaroslav Ing.</cp:lastModifiedBy>
  <dcterms:created xsi:type="dcterms:W3CDTF">2025-09-11T07:00:01Z</dcterms:created>
  <dcterms:modified xsi:type="dcterms:W3CDTF">2025-09-11T07:00:07Z</dcterms:modified>
</cp:coreProperties>
</file>